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Françaises\LF 2024 N° 443\Lettre 447 juin 24\Compagnon\"/>
    </mc:Choice>
  </mc:AlternateContent>
  <bookViews>
    <workbookView xWindow="0" yWindow="0" windowWidth="33405" windowHeight="16058"/>
  </bookViews>
  <sheets>
    <sheet name="Lisez moi" sheetId="8" r:id="rId1"/>
    <sheet name="Graphique 1" sheetId="5" r:id="rId2"/>
    <sheet name="Tableau 1" sheetId="1" r:id="rId3"/>
    <sheet name="Graphique 2" sheetId="3" r:id="rId4"/>
    <sheet name="Graphique 3" sheetId="6" r:id="rId5"/>
    <sheet name="Graphique 4" sheetId="7"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D13" i="1"/>
  <c r="B13" i="1"/>
  <c r="E10" i="7"/>
  <c r="D10" i="7"/>
  <c r="C10" i="7"/>
  <c r="E9" i="7"/>
  <c r="D9" i="7"/>
  <c r="C9" i="7"/>
  <c r="E8" i="7"/>
  <c r="D8" i="7"/>
  <c r="C8" i="7"/>
  <c r="E8" i="6"/>
  <c r="E9" i="6"/>
  <c r="E10" i="6"/>
</calcChain>
</file>

<file path=xl/sharedStrings.xml><?xml version="1.0" encoding="utf-8"?>
<sst xmlns="http://schemas.openxmlformats.org/spreadsheetml/2006/main" count="108" uniqueCount="81">
  <si>
    <t xml:space="preserve">AOP </t>
  </si>
  <si>
    <t xml:space="preserve">IGP </t>
  </si>
  <si>
    <t>Nombre d'indications géographiques</t>
  </si>
  <si>
    <t>Nombre de firmes habilitées en 2019</t>
  </si>
  <si>
    <t>Autres</t>
  </si>
  <si>
    <t>UE</t>
  </si>
  <si>
    <t>Fruits et légumes</t>
  </si>
  <si>
    <t>Huiles</t>
  </si>
  <si>
    <t>Viandes</t>
  </si>
  <si>
    <t>2020 Vietnam</t>
  </si>
  <si>
    <t xml:space="preserve">Produits laitiers </t>
  </si>
  <si>
    <t>2012 Corée</t>
  </si>
  <si>
    <t>2013 Pérou</t>
  </si>
  <si>
    <t>2014 Colombie</t>
  </si>
  <si>
    <t>2014 Costa Rica</t>
  </si>
  <si>
    <t>2014 Salvador</t>
  </si>
  <si>
    <t>2014 Guatemala</t>
  </si>
  <si>
    <t>2014 Honduras</t>
  </si>
  <si>
    <t>2014 Nicaragua</t>
  </si>
  <si>
    <t>2014 Panama</t>
  </si>
  <si>
    <t>2017 Botswana</t>
  </si>
  <si>
    <t>2017 Equateur</t>
  </si>
  <si>
    <t>2017 Swaziland</t>
  </si>
  <si>
    <t>2017 Lesotho</t>
  </si>
  <si>
    <t>2017 Mozambique</t>
  </si>
  <si>
    <t>2017 Namibie</t>
  </si>
  <si>
    <t>2017 Afrique du Sud</t>
  </si>
  <si>
    <t>2018 Canada</t>
  </si>
  <si>
    <t>2019 Japon</t>
  </si>
  <si>
    <t>2020 Singapour</t>
  </si>
  <si>
    <t>min</t>
  </si>
  <si>
    <t>max</t>
  </si>
  <si>
    <t>Coefficient</t>
  </si>
  <si>
    <t>Titre</t>
  </si>
  <si>
    <t>Sous-titre</t>
  </si>
  <si>
    <t>Les produits avec indications géographiques vendus plus chers que les autres après la signature des accords commerciaux</t>
  </si>
  <si>
    <t>Notes</t>
  </si>
  <si>
    <t>Total</t>
  </si>
  <si>
    <t>Produits laitiers</t>
  </si>
  <si>
    <t>Extra-UE</t>
  </si>
  <si>
    <t>Quantité exportée</t>
  </si>
  <si>
    <t>Prix</t>
  </si>
  <si>
    <t>Fromages</t>
  </si>
  <si>
    <t>Publication</t>
  </si>
  <si>
    <t>Type</t>
  </si>
  <si>
    <t>La Lettre du CEPII</t>
  </si>
  <si>
    <t>Citation</t>
  </si>
  <si>
    <t>Lien</t>
  </si>
  <si>
    <t>Contact</t>
  </si>
  <si>
    <t>Données sources</t>
  </si>
  <si>
    <t>Informations additionnelles</t>
  </si>
  <si>
    <t>Aucune</t>
  </si>
  <si>
    <t>Source</t>
  </si>
  <si>
    <t xml:space="preserve">8 % des entreprises françaises productrices d’indications géographiques exportent  </t>
  </si>
  <si>
    <t>Indications géographiques et entreprises productrices par secteur en 2019</t>
  </si>
  <si>
    <t>Calculs des autrices à partir des données de l’INAO et des douanes françaises.</t>
  </si>
  <si>
    <t>Des listes d’indications géographiques différentes selon les accords</t>
  </si>
  <si>
    <t>Nombre d’indications géographiques françaises incluses dans les accords commerciaux de l’Union européenne</t>
  </si>
  <si>
    <t>Calculs des autrices à partir du site de la Commission européenne.</t>
  </si>
  <si>
    <t>Les accords avec l’Ukraine, la Géorgie, la Moldavie, l’Arménie et l’Islande incluent la totalité des 222 indications géographiques françaises.</t>
  </si>
  <si>
    <t>Les exportations de produits avec indications géographiques réalisées par des grossistes ou d’autres intermédiaires ne peuvent, pour des raisons méthodologiques, être prises en compte.</t>
  </si>
  <si>
    <t>Emlinger &amp; Latouche (2024).</t>
  </si>
  <si>
    <t>Les fromages, seuls bénéficiaires des accords commerciaux de l’UE</t>
  </si>
  <si>
    <t>Charlotte.emlinger@cepii.fr</t>
  </si>
  <si>
    <t>Site de la Commission européenne.</t>
  </si>
  <si>
    <t>données de l’INAO et des douanes françaises de 2012 à 2019</t>
  </si>
  <si>
    <t>Probabilité d'exporter (axe de droite)</t>
  </si>
  <si>
    <t>Min</t>
  </si>
  <si>
    <t>Max</t>
  </si>
  <si>
    <t>http://www.cepii.fr/CEPII/fr/publications/lettre/abstract.asp?NoDoc=14184</t>
  </si>
  <si>
    <t>Sources</t>
  </si>
  <si>
    <t>Note</t>
  </si>
  <si>
    <t>Part des firmes qui sont exportatrices
en 2019</t>
  </si>
  <si>
    <t xml:space="preserve">Une part importante d’inditions géographiques dans les exportations françaises de viande </t>
  </si>
  <si>
    <t>Effets de l'inclusion des indications géographiques dans les accords commerciaux européens sur le commerce français</t>
  </si>
  <si>
    <t> Les cercles représentent l’augmentation en pourcentage de la quantité exportée, des prix et de la probabilité d’exporter pour les entreprises exportatrices d’indications géographiques relativement aux entreprises exportant les mêmes types de produits vers les mêmes destinations ; les traits verticaux, les intervalles de confiance à 95 %. Lorsque ces traits ne coupent pas l’axe des abscisses en zéro, le coefficient est statistiquement significatif.</t>
  </si>
  <si>
    <t>Effets de l'inclusion des indications géographiques dans les accords commerciaux européens sur le prix des produits français exportés</t>
  </si>
  <si>
    <t>Part des indications géographiques dans les exportations agroalimentaires françaises en valeur, par secteur</t>
  </si>
  <si>
    <r>
      <rPr>
        <sz val="12"/>
        <color theme="1"/>
        <rFont val="Arial Narrow"/>
        <family val="2"/>
      </rPr>
      <t xml:space="preserve">Emlinger, C. &amp; Latouche, K. (2024). </t>
    </r>
    <r>
      <rPr>
        <u/>
        <sz val="12"/>
        <color rgb="FF0070C0"/>
        <rFont val="Arial Narrow"/>
        <family val="2"/>
      </rPr>
      <t>Protection of Geographical Indications in Trade Agreements: Is it worth it?</t>
    </r>
    <r>
      <rPr>
        <sz val="12"/>
        <color theme="1"/>
        <rFont val="Arial Narrow"/>
        <family val="2"/>
      </rPr>
      <t xml:space="preserve">, </t>
    </r>
    <r>
      <rPr>
        <i/>
        <sz val="12"/>
        <color theme="1"/>
        <rFont val="Arial Narrow"/>
        <family val="2"/>
      </rPr>
      <t>CEPII Working Paper</t>
    </r>
    <r>
      <rPr>
        <sz val="12"/>
        <color theme="1"/>
        <rFont val="Arial Narrow"/>
        <family val="2"/>
      </rPr>
      <t>, n° 2024-05, mars.</t>
    </r>
  </si>
  <si>
    <t>Les cercles représentent l’augmentation en pourcentage des prix à l’exportation pour les entreprises exportatrices d’indications géographiques, relativement aux entreprises exportant les mêmes types de produits vers les mêmes destinations ; les traits verticaux, les intervalles de confiance à 95 %. Lorsque ces traits ne coupent pas l’axe des abscisses en zéro, le coefficient est statistiquement significatif.</t>
  </si>
  <si>
    <r>
      <t xml:space="preserve">Emlinger C. &amp; Latouche K.. Protection des indications géographiques dans les accords commerciaux européens : de bonnes raisons d’en faire tout un fromage,  </t>
    </r>
    <r>
      <rPr>
        <i/>
        <sz val="12"/>
        <rFont val="Arial Narrow"/>
        <family val="2"/>
      </rPr>
      <t>La Lettre du CEPII</t>
    </r>
    <r>
      <rPr>
        <sz val="12"/>
        <rFont val="Arial Narrow"/>
        <family val="2"/>
      </rPr>
      <t>, n° 447, juin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</si>
</sst>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1"/>
      <color rgb="FFFF0000"/>
      <name val="Calibri"/>
      <family val="2"/>
      <scheme val="minor"/>
    </font>
    <font>
      <sz val="12"/>
      <color theme="1"/>
      <name val="Arial Narrow"/>
      <family val="2"/>
    </font>
    <font>
      <b/>
      <sz val="12"/>
      <color theme="1"/>
      <name val="Arial Narrow"/>
      <family val="2"/>
    </font>
    <font>
      <sz val="11"/>
      <color theme="1"/>
      <name val="Arial"/>
      <family val="2"/>
    </font>
    <font>
      <sz val="10"/>
      <name val="Arial"/>
      <family val="2"/>
    </font>
    <font>
      <b/>
      <sz val="12"/>
      <name val="Arial Narrow"/>
      <family val="2"/>
    </font>
    <font>
      <sz val="12"/>
      <name val="Arial Narrow"/>
      <family val="2"/>
    </font>
    <font>
      <u/>
      <sz val="11"/>
      <color theme="10"/>
      <name val="Calibri"/>
      <family val="2"/>
      <scheme val="minor"/>
    </font>
    <font>
      <u/>
      <sz val="12"/>
      <color theme="10"/>
      <name val="Arial Narrow"/>
      <family val="2"/>
    </font>
    <font>
      <sz val="11"/>
      <color theme="1"/>
      <name val="Arial Narrow"/>
      <family val="2"/>
    </font>
    <font>
      <b/>
      <sz val="11"/>
      <color theme="1"/>
      <name val="Arial Narrow"/>
      <family val="2"/>
    </font>
    <font>
      <b/>
      <sz val="10"/>
      <color theme="1"/>
      <name val="Arial Narrow"/>
      <family val="2"/>
    </font>
    <font>
      <sz val="11"/>
      <color rgb="FFFF0000"/>
      <name val="Arial Narrow"/>
      <family val="2"/>
    </font>
    <font>
      <i/>
      <sz val="12"/>
      <name val="Arial Narrow"/>
      <family val="2"/>
    </font>
    <font>
      <sz val="12"/>
      <color rgb="FFFF0000"/>
      <name val="Arial Narrow"/>
      <family val="2"/>
    </font>
    <font>
      <u/>
      <sz val="11"/>
      <color theme="10"/>
      <name val="Arial Narrow"/>
      <family val="2"/>
    </font>
    <font>
      <u/>
      <sz val="12"/>
      <color rgb="FF0070C0"/>
      <name val="Arial Narrow"/>
      <family val="2"/>
    </font>
    <font>
      <i/>
      <sz val="12"/>
      <color theme="1"/>
      <name val="Arial Narrow"/>
      <family val="2"/>
    </font>
  </fonts>
  <fills count="3">
    <fill>
      <patternFill patternType="none"/>
    </fill>
    <fill>
      <patternFill patternType="gray125"/>
    </fill>
    <fill>
      <patternFill patternType="solid">
        <fgColor rgb="FF92D05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5" fillId="0" borderId="0"/>
    <xf numFmtId="0" fontId="6" fillId="0" borderId="0"/>
    <xf numFmtId="0" fontId="1" fillId="0" borderId="0"/>
    <xf numFmtId="0" fontId="9" fillId="0" borderId="0" applyNumberFormat="0" applyFill="0" applyBorder="0" applyAlignment="0" applyProtection="0"/>
  </cellStyleXfs>
  <cellXfs count="80">
    <xf numFmtId="0" fontId="0" fillId="0" borderId="0" xfId="0"/>
    <xf numFmtId="0" fontId="4" fillId="0" borderId="0" xfId="0" applyFont="1" applyAlignment="1">
      <alignment horizontal="left" vertical="top"/>
    </xf>
    <xf numFmtId="0" fontId="6" fillId="0" borderId="0" xfId="3"/>
    <xf numFmtId="0" fontId="7" fillId="0" borderId="0" xfId="3" applyFont="1" applyAlignment="1">
      <alignment vertical="center"/>
    </xf>
    <xf numFmtId="0" fontId="8" fillId="0" borderId="0" xfId="3" applyFont="1" applyAlignment="1">
      <alignment vertical="center"/>
    </xf>
    <xf numFmtId="0" fontId="8" fillId="0" borderId="0" xfId="4" applyFont="1" applyAlignment="1">
      <alignment vertical="center"/>
    </xf>
    <xf numFmtId="0" fontId="10" fillId="0" borderId="0" xfId="5" applyFont="1" applyAlignment="1">
      <alignment vertical="center"/>
    </xf>
    <xf numFmtId="0" fontId="4" fillId="0" borderId="0" xfId="0" applyFont="1"/>
    <xf numFmtId="0" fontId="4" fillId="0" borderId="0" xfId="0" applyFont="1" applyAlignment="1">
      <alignment horizontal="left" vertical="center"/>
    </xf>
    <xf numFmtId="0" fontId="3" fillId="0" borderId="0" xfId="0" applyFont="1"/>
    <xf numFmtId="0" fontId="3" fillId="0" borderId="0" xfId="0" applyFont="1" applyAlignment="1"/>
    <xf numFmtId="0" fontId="3" fillId="0" borderId="0" xfId="0" applyFont="1" applyAlignment="1">
      <alignment horizontal="left" vertical="top" wrapText="1"/>
    </xf>
    <xf numFmtId="0" fontId="11" fillId="0" borderId="0" xfId="0" applyFont="1"/>
    <xf numFmtId="0" fontId="11" fillId="0" borderId="0" xfId="0" applyFont="1" applyBorder="1"/>
    <xf numFmtId="0" fontId="12" fillId="0" borderId="0" xfId="0" applyFont="1" applyBorder="1" applyAlignment="1">
      <alignment horizontal="center"/>
    </xf>
    <xf numFmtId="0" fontId="12" fillId="0" borderId="1" xfId="0" applyFont="1" applyBorder="1" applyAlignment="1">
      <alignment horizont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0" borderId="1" xfId="0" applyFont="1" applyBorder="1" applyAlignment="1">
      <alignment horizontal="left"/>
    </xf>
    <xf numFmtId="0" fontId="11" fillId="0" borderId="6" xfId="0" applyFont="1" applyBorder="1" applyAlignment="1">
      <alignment horizontal="center"/>
    </xf>
    <xf numFmtId="0" fontId="11" fillId="0" borderId="7" xfId="0" applyFont="1" applyBorder="1" applyAlignment="1">
      <alignment horizontal="center"/>
    </xf>
    <xf numFmtId="0" fontId="11" fillId="0" borderId="11" xfId="0" applyFont="1" applyBorder="1" applyAlignment="1">
      <alignment horizontal="center"/>
    </xf>
    <xf numFmtId="9" fontId="11" fillId="0" borderId="11" xfId="1" applyFont="1" applyBorder="1" applyAlignment="1">
      <alignment horizontal="center"/>
    </xf>
    <xf numFmtId="0" fontId="11" fillId="0" borderId="0" xfId="0" applyFont="1" applyAlignment="1">
      <alignment horizontal="left"/>
    </xf>
    <xf numFmtId="0" fontId="11" fillId="0" borderId="8" xfId="0" applyFont="1" applyBorder="1" applyAlignment="1">
      <alignment horizontal="center"/>
    </xf>
    <xf numFmtId="0" fontId="11" fillId="0" borderId="9" xfId="0" applyFont="1" applyBorder="1" applyAlignment="1">
      <alignment horizontal="center"/>
    </xf>
    <xf numFmtId="0" fontId="11" fillId="0" borderId="12" xfId="0" applyFont="1" applyBorder="1" applyAlignment="1">
      <alignment horizontal="center"/>
    </xf>
    <xf numFmtId="9" fontId="11" fillId="0" borderId="12" xfId="1" applyFont="1" applyBorder="1" applyAlignment="1">
      <alignment horizontal="center"/>
    </xf>
    <xf numFmtId="0" fontId="11" fillId="0" borderId="2" xfId="0" applyFont="1" applyBorder="1" applyAlignment="1">
      <alignment horizontal="left"/>
    </xf>
    <xf numFmtId="0" fontId="11" fillId="0" borderId="4" xfId="0" applyFont="1" applyBorder="1" applyAlignment="1">
      <alignment horizontal="center"/>
    </xf>
    <xf numFmtId="0" fontId="11" fillId="0" borderId="5" xfId="0" applyFont="1" applyBorder="1" applyAlignment="1">
      <alignment horizontal="center"/>
    </xf>
    <xf numFmtId="0" fontId="11" fillId="0" borderId="3" xfId="0" applyFont="1" applyBorder="1" applyAlignment="1">
      <alignment horizontal="center"/>
    </xf>
    <xf numFmtId="0" fontId="11" fillId="0" borderId="2" xfId="0" applyFont="1" applyBorder="1" applyAlignment="1">
      <alignment horizontal="center"/>
    </xf>
    <xf numFmtId="0" fontId="11" fillId="0" borderId="10" xfId="0" applyFont="1" applyBorder="1"/>
    <xf numFmtId="0" fontId="11" fillId="0" borderId="10" xfId="0" applyFont="1" applyBorder="1" applyAlignment="1">
      <alignment horizontal="center"/>
    </xf>
    <xf numFmtId="0" fontId="11" fillId="0" borderId="12" xfId="0" applyFont="1" applyBorder="1"/>
    <xf numFmtId="0" fontId="11" fillId="0" borderId="11" xfId="0" applyFont="1" applyBorder="1"/>
    <xf numFmtId="0" fontId="12" fillId="0" borderId="3" xfId="0" applyFont="1" applyBorder="1" applyAlignment="1">
      <alignment horizontal="center"/>
    </xf>
    <xf numFmtId="9" fontId="11" fillId="0" borderId="10" xfId="1" applyFont="1" applyBorder="1" applyAlignment="1">
      <alignment horizontal="center"/>
    </xf>
    <xf numFmtId="0" fontId="13" fillId="0" borderId="0" xfId="0" applyFont="1" applyAlignment="1">
      <alignment horizontal="center" vertical="center"/>
    </xf>
    <xf numFmtId="9" fontId="11" fillId="0" borderId="0" xfId="1" applyFont="1"/>
    <xf numFmtId="0" fontId="14" fillId="0" borderId="0" xfId="0" applyFont="1"/>
    <xf numFmtId="0" fontId="11" fillId="0" borderId="0" xfId="0" applyFont="1"/>
    <xf numFmtId="0" fontId="11" fillId="0" borderId="3" xfId="0" applyFont="1" applyBorder="1" applyAlignment="1">
      <alignment horizontal="center" wrapText="1"/>
    </xf>
    <xf numFmtId="0" fontId="3" fillId="0" borderId="0" xfId="5" applyFont="1" applyAlignment="1">
      <alignment horizontal="left" vertical="top" wrapText="1"/>
    </xf>
    <xf numFmtId="0" fontId="16" fillId="0" borderId="0" xfId="5" applyFont="1" applyAlignment="1">
      <alignment horizontal="left" vertical="top" wrapText="1"/>
    </xf>
    <xf numFmtId="1" fontId="11" fillId="0" borderId="0" xfId="1" applyNumberFormat="1" applyFont="1" applyBorder="1" applyAlignment="1">
      <alignment horizontal="center"/>
    </xf>
    <xf numFmtId="0" fontId="13" fillId="0" borderId="0" xfId="0" applyFont="1" applyBorder="1" applyAlignment="1">
      <alignment horizontal="center" vertical="center"/>
    </xf>
    <xf numFmtId="9" fontId="11" fillId="0" borderId="0" xfId="1" applyFont="1" applyBorder="1"/>
    <xf numFmtId="0" fontId="11" fillId="0" borderId="0" xfId="0" applyFont="1" applyBorder="1" applyAlignment="1">
      <alignment horizontal="center"/>
    </xf>
    <xf numFmtId="0" fontId="11" fillId="0" borderId="3" xfId="0" applyFont="1" applyBorder="1" applyAlignment="1">
      <alignment horizontal="center" vertical="center"/>
    </xf>
    <xf numFmtId="0" fontId="3" fillId="0" borderId="0" xfId="0" applyFont="1" applyAlignment="1">
      <alignment horizontal="left" vertical="top" wrapText="1"/>
    </xf>
    <xf numFmtId="0" fontId="17" fillId="0" borderId="0" xfId="5" applyFont="1" applyAlignment="1">
      <alignment horizontal="left" vertical="center"/>
    </xf>
    <xf numFmtId="0" fontId="12" fillId="0" borderId="0" xfId="0" applyFont="1"/>
    <xf numFmtId="0" fontId="3" fillId="0" borderId="0" xfId="0" applyFont="1" applyAlignment="1">
      <alignment horizontal="left" vertical="top" wrapText="1"/>
    </xf>
    <xf numFmtId="0" fontId="17" fillId="0" borderId="0" xfId="5" applyFont="1" applyAlignment="1">
      <alignment horizontal="left" vertical="center"/>
    </xf>
    <xf numFmtId="0" fontId="4" fillId="2" borderId="0" xfId="2" applyFont="1" applyFill="1" applyAlignment="1">
      <alignment horizontal="center" vertical="center"/>
    </xf>
    <xf numFmtId="0" fontId="4" fillId="0" borderId="0" xfId="2" applyFont="1" applyAlignment="1">
      <alignment horizontal="center" vertical="center"/>
    </xf>
    <xf numFmtId="0" fontId="10" fillId="0" borderId="0" xfId="5" applyFont="1" applyAlignment="1">
      <alignment horizontal="left" vertical="top" wrapText="1"/>
    </xf>
    <xf numFmtId="0" fontId="3" fillId="0" borderId="0" xfId="0" applyFont="1" applyAlignment="1">
      <alignment horizontal="left" vertical="top" wrapText="1"/>
    </xf>
    <xf numFmtId="0" fontId="9" fillId="0" borderId="0" xfId="5" applyAlignment="1"/>
    <xf numFmtId="0" fontId="6" fillId="0" borderId="0" xfId="3"/>
    <xf numFmtId="0" fontId="1" fillId="0" borderId="0" xfId="4"/>
    <xf numFmtId="0" fontId="9" fillId="0" borderId="0" xfId="5" applyAlignment="1">
      <alignment vertical="center"/>
    </xf>
    <xf numFmtId="0" fontId="2" fillId="0" borderId="0" xfId="4" applyFont="1"/>
    <xf numFmtId="0" fontId="8" fillId="0" borderId="0" xfId="3" applyFont="1" applyAlignment="1">
      <alignment vertical="top" wrapText="1"/>
    </xf>
    <xf numFmtId="0" fontId="3" fillId="0" borderId="0" xfId="0" applyFont="1"/>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3" fillId="0" borderId="0" xfId="0" applyFont="1" applyAlignment="1"/>
    <xf numFmtId="0" fontId="13" fillId="0" borderId="0" xfId="0" applyFont="1" applyBorder="1" applyAlignment="1">
      <alignment horizontal="left" vertical="center"/>
    </xf>
    <xf numFmtId="0" fontId="13" fillId="0" borderId="12" xfId="0" applyFont="1" applyBorder="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11" fillId="0" borderId="0" xfId="0" applyFont="1" applyAlignment="1">
      <alignment horizontal="center"/>
    </xf>
    <xf numFmtId="0" fontId="3" fillId="0" borderId="0" xfId="0" applyFont="1" applyAlignment="1">
      <alignment horizontal="left" vertical="center"/>
    </xf>
    <xf numFmtId="0" fontId="8" fillId="0" borderId="0" xfId="0" applyFont="1" applyAlignment="1">
      <alignment horizontal="left" vertical="top" wrapText="1"/>
    </xf>
    <xf numFmtId="0" fontId="10" fillId="0" borderId="0" xfId="5" applyFont="1" applyAlignment="1">
      <alignment horizontal="left" vertical="center"/>
    </xf>
  </cellXfs>
  <cellStyles count="6">
    <cellStyle name="Lien hypertexte" xfId="5" builtinId="8"/>
    <cellStyle name="Normal" xfId="0" builtinId="0"/>
    <cellStyle name="Normal 2" xfId="3"/>
    <cellStyle name="Normal 2 2" xfId="2"/>
    <cellStyle name="Normal 3" xfId="4"/>
    <cellStyle name="Pourcentage" xfId="1" builtinId="5"/>
  </cellStyles>
  <dxfs count="0"/>
  <tableStyles count="0" defaultTableStyle="TableStyleMedium2" defaultPivotStyle="PivotStyleLight16"/>
  <colors>
    <mruColors>
      <color rgb="FFA3C9C3"/>
      <color rgb="FF008270"/>
      <color rgb="FF7BB1A8"/>
      <color rgb="FFB4D3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39970954065262"/>
          <c:y val="1.319875458852645E-3"/>
          <c:w val="0.73251676960187961"/>
          <c:h val="0.88022797927461138"/>
        </c:manualLayout>
      </c:layout>
      <c:barChart>
        <c:barDir val="bar"/>
        <c:grouping val="stacked"/>
        <c:varyColors val="0"/>
        <c:ser>
          <c:idx val="0"/>
          <c:order val="0"/>
          <c:tx>
            <c:strRef>
              <c:f>'Graphique 1'!$C$7</c:f>
              <c:strCache>
                <c:ptCount val="1"/>
                <c:pt idx="0">
                  <c:v>Viandes</c:v>
                </c:pt>
              </c:strCache>
            </c:strRef>
          </c:tx>
          <c:spPr>
            <a:solidFill>
              <a:schemeClr val="tx1"/>
            </a:solidFill>
            <a:ln w="6350">
              <a:solidFill>
                <a:schemeClr val="tx1"/>
              </a:solidFill>
            </a:ln>
            <a:effectLst/>
          </c:spPr>
          <c:invertIfNegative val="0"/>
          <c:cat>
            <c:strRef>
              <c:f>'Graphique 1'!$B$8:$B$27</c:f>
              <c:strCache>
                <c:ptCount val="20"/>
                <c:pt idx="0">
                  <c:v>2020 Vietnam</c:v>
                </c:pt>
                <c:pt idx="1">
                  <c:v>2020 Singapour</c:v>
                </c:pt>
                <c:pt idx="2">
                  <c:v>2019 Japon</c:v>
                </c:pt>
                <c:pt idx="3">
                  <c:v>2018 Canada</c:v>
                </c:pt>
                <c:pt idx="4">
                  <c:v>2017 Swaziland</c:v>
                </c:pt>
                <c:pt idx="5">
                  <c:v>2017 Namibie</c:v>
                </c:pt>
                <c:pt idx="6">
                  <c:v>2017 Mozambique</c:v>
                </c:pt>
                <c:pt idx="7">
                  <c:v>2017 Lesotho</c:v>
                </c:pt>
                <c:pt idx="8">
                  <c:v>2017 Equateur</c:v>
                </c:pt>
                <c:pt idx="9">
                  <c:v>2017 Botswana</c:v>
                </c:pt>
                <c:pt idx="10">
                  <c:v>2017 Afrique du Sud</c:v>
                </c:pt>
                <c:pt idx="11">
                  <c:v>2014 Salvador</c:v>
                </c:pt>
                <c:pt idx="12">
                  <c:v>2014 Panama</c:v>
                </c:pt>
                <c:pt idx="13">
                  <c:v>2014 Nicaragua</c:v>
                </c:pt>
                <c:pt idx="14">
                  <c:v>2014 Honduras</c:v>
                </c:pt>
                <c:pt idx="15">
                  <c:v>2014 Guatemala</c:v>
                </c:pt>
                <c:pt idx="16">
                  <c:v>2014 Costa Rica</c:v>
                </c:pt>
                <c:pt idx="17">
                  <c:v>2014 Colombie</c:v>
                </c:pt>
                <c:pt idx="18">
                  <c:v>2013 Pérou</c:v>
                </c:pt>
                <c:pt idx="19">
                  <c:v>2012 Corée</c:v>
                </c:pt>
              </c:strCache>
            </c:strRef>
          </c:cat>
          <c:val>
            <c:numRef>
              <c:f>'Graphique 1'!$C$8:$C$27</c:f>
              <c:numCache>
                <c:formatCode>General</c:formatCode>
                <c:ptCount val="20"/>
                <c:pt idx="0">
                  <c:v>2</c:v>
                </c:pt>
                <c:pt idx="1">
                  <c:v>1</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numCache>
            </c:numRef>
          </c:val>
          <c:extLst>
            <c:ext xmlns:c16="http://schemas.microsoft.com/office/drawing/2014/chart" uri="{C3380CC4-5D6E-409C-BE32-E72D297353CC}">
              <c16:uniqueId val="{00000000-D7A4-49E2-A45C-965FB1A507A4}"/>
            </c:ext>
          </c:extLst>
        </c:ser>
        <c:ser>
          <c:idx val="1"/>
          <c:order val="1"/>
          <c:tx>
            <c:strRef>
              <c:f>'Graphique 1'!$D$7</c:f>
              <c:strCache>
                <c:ptCount val="1"/>
                <c:pt idx="0">
                  <c:v>Produits laitiers </c:v>
                </c:pt>
              </c:strCache>
            </c:strRef>
          </c:tx>
          <c:spPr>
            <a:solidFill>
              <a:srgbClr val="008270"/>
            </a:solidFill>
            <a:ln w="6350">
              <a:solidFill>
                <a:srgbClr val="008270"/>
              </a:solidFill>
            </a:ln>
            <a:effectLst/>
          </c:spPr>
          <c:invertIfNegative val="0"/>
          <c:cat>
            <c:strRef>
              <c:f>'Graphique 1'!$B$8:$B$27</c:f>
              <c:strCache>
                <c:ptCount val="20"/>
                <c:pt idx="0">
                  <c:v>2020 Vietnam</c:v>
                </c:pt>
                <c:pt idx="1">
                  <c:v>2020 Singapour</c:v>
                </c:pt>
                <c:pt idx="2">
                  <c:v>2019 Japon</c:v>
                </c:pt>
                <c:pt idx="3">
                  <c:v>2018 Canada</c:v>
                </c:pt>
                <c:pt idx="4">
                  <c:v>2017 Swaziland</c:v>
                </c:pt>
                <c:pt idx="5">
                  <c:v>2017 Namibie</c:v>
                </c:pt>
                <c:pt idx="6">
                  <c:v>2017 Mozambique</c:v>
                </c:pt>
                <c:pt idx="7">
                  <c:v>2017 Lesotho</c:v>
                </c:pt>
                <c:pt idx="8">
                  <c:v>2017 Equateur</c:v>
                </c:pt>
                <c:pt idx="9">
                  <c:v>2017 Botswana</c:v>
                </c:pt>
                <c:pt idx="10">
                  <c:v>2017 Afrique du Sud</c:v>
                </c:pt>
                <c:pt idx="11">
                  <c:v>2014 Salvador</c:v>
                </c:pt>
                <c:pt idx="12">
                  <c:v>2014 Panama</c:v>
                </c:pt>
                <c:pt idx="13">
                  <c:v>2014 Nicaragua</c:v>
                </c:pt>
                <c:pt idx="14">
                  <c:v>2014 Honduras</c:v>
                </c:pt>
                <c:pt idx="15">
                  <c:v>2014 Guatemala</c:v>
                </c:pt>
                <c:pt idx="16">
                  <c:v>2014 Costa Rica</c:v>
                </c:pt>
                <c:pt idx="17">
                  <c:v>2014 Colombie</c:v>
                </c:pt>
                <c:pt idx="18">
                  <c:v>2013 Pérou</c:v>
                </c:pt>
                <c:pt idx="19">
                  <c:v>2012 Corée</c:v>
                </c:pt>
              </c:strCache>
            </c:strRef>
          </c:cat>
          <c:val>
            <c:numRef>
              <c:f>'Graphique 1'!$D$8:$D$27</c:f>
              <c:numCache>
                <c:formatCode>General</c:formatCode>
                <c:ptCount val="20"/>
                <c:pt idx="0">
                  <c:v>6</c:v>
                </c:pt>
                <c:pt idx="1">
                  <c:v>7</c:v>
                </c:pt>
                <c:pt idx="2">
                  <c:v>6</c:v>
                </c:pt>
                <c:pt idx="3">
                  <c:v>22</c:v>
                </c:pt>
                <c:pt idx="4">
                  <c:v>7</c:v>
                </c:pt>
                <c:pt idx="5">
                  <c:v>7</c:v>
                </c:pt>
                <c:pt idx="6">
                  <c:v>7</c:v>
                </c:pt>
                <c:pt idx="7">
                  <c:v>7</c:v>
                </c:pt>
                <c:pt idx="8">
                  <c:v>6</c:v>
                </c:pt>
                <c:pt idx="9">
                  <c:v>7</c:v>
                </c:pt>
                <c:pt idx="10">
                  <c:v>7</c:v>
                </c:pt>
                <c:pt idx="11">
                  <c:v>6</c:v>
                </c:pt>
                <c:pt idx="12">
                  <c:v>6</c:v>
                </c:pt>
                <c:pt idx="13">
                  <c:v>6</c:v>
                </c:pt>
                <c:pt idx="14">
                  <c:v>6</c:v>
                </c:pt>
                <c:pt idx="15">
                  <c:v>6</c:v>
                </c:pt>
                <c:pt idx="16">
                  <c:v>6</c:v>
                </c:pt>
                <c:pt idx="17">
                  <c:v>6</c:v>
                </c:pt>
                <c:pt idx="18">
                  <c:v>6</c:v>
                </c:pt>
                <c:pt idx="19">
                  <c:v>6</c:v>
                </c:pt>
              </c:numCache>
            </c:numRef>
          </c:val>
          <c:extLst>
            <c:ext xmlns:c16="http://schemas.microsoft.com/office/drawing/2014/chart" uri="{C3380CC4-5D6E-409C-BE32-E72D297353CC}">
              <c16:uniqueId val="{00000001-D7A4-49E2-A45C-965FB1A507A4}"/>
            </c:ext>
          </c:extLst>
        </c:ser>
        <c:ser>
          <c:idx val="2"/>
          <c:order val="2"/>
          <c:tx>
            <c:strRef>
              <c:f>'Graphique 1'!$E$7</c:f>
              <c:strCache>
                <c:ptCount val="1"/>
                <c:pt idx="0">
                  <c:v>Huiles</c:v>
                </c:pt>
              </c:strCache>
            </c:strRef>
          </c:tx>
          <c:spPr>
            <a:solidFill>
              <a:schemeClr val="tx1">
                <a:lumMod val="50000"/>
                <a:lumOff val="50000"/>
              </a:schemeClr>
            </a:solidFill>
            <a:ln w="6350">
              <a:solidFill>
                <a:schemeClr val="tx1">
                  <a:lumMod val="50000"/>
                  <a:lumOff val="50000"/>
                </a:schemeClr>
              </a:solidFill>
            </a:ln>
            <a:effectLst/>
          </c:spPr>
          <c:invertIfNegative val="0"/>
          <c:cat>
            <c:strRef>
              <c:f>'Graphique 1'!$B$8:$B$27</c:f>
              <c:strCache>
                <c:ptCount val="20"/>
                <c:pt idx="0">
                  <c:v>2020 Vietnam</c:v>
                </c:pt>
                <c:pt idx="1">
                  <c:v>2020 Singapour</c:v>
                </c:pt>
                <c:pt idx="2">
                  <c:v>2019 Japon</c:v>
                </c:pt>
                <c:pt idx="3">
                  <c:v>2018 Canada</c:v>
                </c:pt>
                <c:pt idx="4">
                  <c:v>2017 Swaziland</c:v>
                </c:pt>
                <c:pt idx="5">
                  <c:v>2017 Namibie</c:v>
                </c:pt>
                <c:pt idx="6">
                  <c:v>2017 Mozambique</c:v>
                </c:pt>
                <c:pt idx="7">
                  <c:v>2017 Lesotho</c:v>
                </c:pt>
                <c:pt idx="8">
                  <c:v>2017 Equateur</c:v>
                </c:pt>
                <c:pt idx="9">
                  <c:v>2017 Botswana</c:v>
                </c:pt>
                <c:pt idx="10">
                  <c:v>2017 Afrique du Sud</c:v>
                </c:pt>
                <c:pt idx="11">
                  <c:v>2014 Salvador</c:v>
                </c:pt>
                <c:pt idx="12">
                  <c:v>2014 Panama</c:v>
                </c:pt>
                <c:pt idx="13">
                  <c:v>2014 Nicaragua</c:v>
                </c:pt>
                <c:pt idx="14">
                  <c:v>2014 Honduras</c:v>
                </c:pt>
                <c:pt idx="15">
                  <c:v>2014 Guatemala</c:v>
                </c:pt>
                <c:pt idx="16">
                  <c:v>2014 Costa Rica</c:v>
                </c:pt>
                <c:pt idx="17">
                  <c:v>2014 Colombie</c:v>
                </c:pt>
                <c:pt idx="18">
                  <c:v>2013 Pérou</c:v>
                </c:pt>
                <c:pt idx="19">
                  <c:v>2012 Corée</c:v>
                </c:pt>
              </c:strCache>
            </c:strRef>
          </c:cat>
          <c:val>
            <c:numRef>
              <c:f>'Graphique 1'!$E$8:$E$27</c:f>
              <c:numCache>
                <c:formatCode>General</c:formatCode>
                <c:ptCount val="20"/>
                <c:pt idx="1">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extLst>
            <c:ext xmlns:c16="http://schemas.microsoft.com/office/drawing/2014/chart" uri="{C3380CC4-5D6E-409C-BE32-E72D297353CC}">
              <c16:uniqueId val="{00000002-D7A4-49E2-A45C-965FB1A507A4}"/>
            </c:ext>
          </c:extLst>
        </c:ser>
        <c:ser>
          <c:idx val="3"/>
          <c:order val="3"/>
          <c:tx>
            <c:strRef>
              <c:f>'Graphique 1'!$F$7</c:f>
              <c:strCache>
                <c:ptCount val="1"/>
                <c:pt idx="0">
                  <c:v>Fruits et légumes</c:v>
                </c:pt>
              </c:strCache>
            </c:strRef>
          </c:tx>
          <c:spPr>
            <a:solidFill>
              <a:srgbClr val="A3C9C3"/>
            </a:solidFill>
            <a:ln w="6350">
              <a:solidFill>
                <a:srgbClr val="A3C9C3"/>
              </a:solidFill>
            </a:ln>
            <a:effectLst/>
          </c:spPr>
          <c:invertIfNegative val="0"/>
          <c:cat>
            <c:strRef>
              <c:f>'Graphique 1'!$B$8:$B$27</c:f>
              <c:strCache>
                <c:ptCount val="20"/>
                <c:pt idx="0">
                  <c:v>2020 Vietnam</c:v>
                </c:pt>
                <c:pt idx="1">
                  <c:v>2020 Singapour</c:v>
                </c:pt>
                <c:pt idx="2">
                  <c:v>2019 Japon</c:v>
                </c:pt>
                <c:pt idx="3">
                  <c:v>2018 Canada</c:v>
                </c:pt>
                <c:pt idx="4">
                  <c:v>2017 Swaziland</c:v>
                </c:pt>
                <c:pt idx="5">
                  <c:v>2017 Namibie</c:v>
                </c:pt>
                <c:pt idx="6">
                  <c:v>2017 Mozambique</c:v>
                </c:pt>
                <c:pt idx="7">
                  <c:v>2017 Lesotho</c:v>
                </c:pt>
                <c:pt idx="8">
                  <c:v>2017 Equateur</c:v>
                </c:pt>
                <c:pt idx="9">
                  <c:v>2017 Botswana</c:v>
                </c:pt>
                <c:pt idx="10">
                  <c:v>2017 Afrique du Sud</c:v>
                </c:pt>
                <c:pt idx="11">
                  <c:v>2014 Salvador</c:v>
                </c:pt>
                <c:pt idx="12">
                  <c:v>2014 Panama</c:v>
                </c:pt>
                <c:pt idx="13">
                  <c:v>2014 Nicaragua</c:v>
                </c:pt>
                <c:pt idx="14">
                  <c:v>2014 Honduras</c:v>
                </c:pt>
                <c:pt idx="15">
                  <c:v>2014 Guatemala</c:v>
                </c:pt>
                <c:pt idx="16">
                  <c:v>2014 Costa Rica</c:v>
                </c:pt>
                <c:pt idx="17">
                  <c:v>2014 Colombie</c:v>
                </c:pt>
                <c:pt idx="18">
                  <c:v>2013 Pérou</c:v>
                </c:pt>
                <c:pt idx="19">
                  <c:v>2012 Corée</c:v>
                </c:pt>
              </c:strCache>
            </c:strRef>
          </c:cat>
          <c:val>
            <c:numRef>
              <c:f>'Graphique 1'!$F$8:$F$27</c:f>
              <c:numCache>
                <c:formatCode>General</c:formatCode>
                <c:ptCount val="20"/>
                <c:pt idx="0">
                  <c:v>1</c:v>
                </c:pt>
                <c:pt idx="1">
                  <c:v>1</c:v>
                </c:pt>
                <c:pt idx="2">
                  <c:v>1</c:v>
                </c:pt>
                <c:pt idx="3">
                  <c:v>3</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extLst>
            <c:ext xmlns:c16="http://schemas.microsoft.com/office/drawing/2014/chart" uri="{C3380CC4-5D6E-409C-BE32-E72D297353CC}">
              <c16:uniqueId val="{00000003-D7A4-49E2-A45C-965FB1A507A4}"/>
            </c:ext>
          </c:extLst>
        </c:ser>
        <c:ser>
          <c:idx val="4"/>
          <c:order val="4"/>
          <c:tx>
            <c:strRef>
              <c:f>'Graphique 1'!$G$7</c:f>
              <c:strCache>
                <c:ptCount val="1"/>
                <c:pt idx="0">
                  <c:v>Autres</c:v>
                </c:pt>
              </c:strCache>
            </c:strRef>
          </c:tx>
          <c:spPr>
            <a:solidFill>
              <a:schemeClr val="bg1">
                <a:lumMod val="85000"/>
              </a:schemeClr>
            </a:solidFill>
            <a:ln w="6350">
              <a:solidFill>
                <a:schemeClr val="bg1">
                  <a:lumMod val="85000"/>
                </a:schemeClr>
              </a:solidFill>
            </a:ln>
            <a:effectLst/>
          </c:spPr>
          <c:invertIfNegative val="0"/>
          <c:cat>
            <c:strRef>
              <c:f>'Graphique 1'!$B$8:$B$27</c:f>
              <c:strCache>
                <c:ptCount val="20"/>
                <c:pt idx="0">
                  <c:v>2020 Vietnam</c:v>
                </c:pt>
                <c:pt idx="1">
                  <c:v>2020 Singapour</c:v>
                </c:pt>
                <c:pt idx="2">
                  <c:v>2019 Japon</c:v>
                </c:pt>
                <c:pt idx="3">
                  <c:v>2018 Canada</c:v>
                </c:pt>
                <c:pt idx="4">
                  <c:v>2017 Swaziland</c:v>
                </c:pt>
                <c:pt idx="5">
                  <c:v>2017 Namibie</c:v>
                </c:pt>
                <c:pt idx="6">
                  <c:v>2017 Mozambique</c:v>
                </c:pt>
                <c:pt idx="7">
                  <c:v>2017 Lesotho</c:v>
                </c:pt>
                <c:pt idx="8">
                  <c:v>2017 Equateur</c:v>
                </c:pt>
                <c:pt idx="9">
                  <c:v>2017 Botswana</c:v>
                </c:pt>
                <c:pt idx="10">
                  <c:v>2017 Afrique du Sud</c:v>
                </c:pt>
                <c:pt idx="11">
                  <c:v>2014 Salvador</c:v>
                </c:pt>
                <c:pt idx="12">
                  <c:v>2014 Panama</c:v>
                </c:pt>
                <c:pt idx="13">
                  <c:v>2014 Nicaragua</c:v>
                </c:pt>
                <c:pt idx="14">
                  <c:v>2014 Honduras</c:v>
                </c:pt>
                <c:pt idx="15">
                  <c:v>2014 Guatemala</c:v>
                </c:pt>
                <c:pt idx="16">
                  <c:v>2014 Costa Rica</c:v>
                </c:pt>
                <c:pt idx="17">
                  <c:v>2014 Colombie</c:v>
                </c:pt>
                <c:pt idx="18">
                  <c:v>2013 Pérou</c:v>
                </c:pt>
                <c:pt idx="19">
                  <c:v>2012 Corée</c:v>
                </c:pt>
              </c:strCache>
            </c:strRef>
          </c:cat>
          <c:val>
            <c:numRef>
              <c:f>'Graphique 1'!$G$8:$G$27</c:f>
              <c:numCache>
                <c:formatCode>General</c:formatCode>
                <c:ptCount val="20"/>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numCache>
            </c:numRef>
          </c:val>
          <c:extLst>
            <c:ext xmlns:c16="http://schemas.microsoft.com/office/drawing/2014/chart" uri="{C3380CC4-5D6E-409C-BE32-E72D297353CC}">
              <c16:uniqueId val="{00000004-D7A4-49E2-A45C-965FB1A507A4}"/>
            </c:ext>
          </c:extLst>
        </c:ser>
        <c:dLbls>
          <c:showLegendKey val="0"/>
          <c:showVal val="0"/>
          <c:showCatName val="0"/>
          <c:showSerName val="0"/>
          <c:showPercent val="0"/>
          <c:showBubbleSize val="0"/>
        </c:dLbls>
        <c:gapWidth val="150"/>
        <c:overlap val="100"/>
        <c:axId val="675541112"/>
        <c:axId val="675545704"/>
      </c:barChart>
      <c:catAx>
        <c:axId val="675541112"/>
        <c:scaling>
          <c:orientation val="minMax"/>
        </c:scaling>
        <c:delete val="0"/>
        <c:axPos val="l"/>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fr-FR"/>
          </a:p>
        </c:txPr>
        <c:crossAx val="675545704"/>
        <c:crosses val="autoZero"/>
        <c:auto val="1"/>
        <c:lblAlgn val="ctr"/>
        <c:lblOffset val="100"/>
        <c:noMultiLvlLbl val="0"/>
      </c:catAx>
      <c:valAx>
        <c:axId val="675545704"/>
        <c:scaling>
          <c:orientation val="minMax"/>
        </c:scaling>
        <c:delete val="0"/>
        <c:axPos val="b"/>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fr-FR"/>
          </a:p>
        </c:txPr>
        <c:crossAx val="675541112"/>
        <c:crosses val="autoZero"/>
        <c:crossBetween val="between"/>
      </c:valAx>
      <c:spPr>
        <a:noFill/>
        <a:ln>
          <a:noFill/>
        </a:ln>
        <a:effectLst/>
      </c:spPr>
    </c:plotArea>
    <c:legend>
      <c:legendPos val="b"/>
      <c:layout>
        <c:manualLayout>
          <c:xMode val="edge"/>
          <c:yMode val="edge"/>
          <c:x val="0"/>
          <c:y val="0.95315552584670227"/>
          <c:w val="1"/>
          <c:h val="4.65136660724896E-2"/>
        </c:manualLayout>
      </c:layout>
      <c:overlay val="0"/>
      <c:spPr>
        <a:noFill/>
        <a:ln>
          <a:noFill/>
        </a:ln>
        <a:effectLst/>
      </c:spPr>
      <c:txPr>
        <a:bodyPr rot="0" spcFirstLastPara="1" vertOverflow="ellipsis" vert="horz" wrap="square" anchor="ctr" anchorCtr="1"/>
        <a:lstStyle/>
        <a:p>
          <a:pPr>
            <a:defRPr sz="22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18044865503584"/>
          <c:y val="2.6379730056678694E-2"/>
          <c:w val="0.89481955134496416"/>
          <c:h val="0.6706482222222222"/>
        </c:manualLayout>
      </c:layout>
      <c:barChart>
        <c:barDir val="col"/>
        <c:grouping val="clustered"/>
        <c:varyColors val="0"/>
        <c:ser>
          <c:idx val="0"/>
          <c:order val="0"/>
          <c:tx>
            <c:strRef>
              <c:f>'Graphique 2'!$D$20</c:f>
              <c:strCache>
                <c:ptCount val="1"/>
              </c:strCache>
            </c:strRef>
          </c:tx>
          <c:spPr>
            <a:solidFill>
              <a:schemeClr val="tx1">
                <a:lumMod val="50000"/>
                <a:lumOff val="50000"/>
              </a:schemeClr>
            </a:solidFill>
            <a:ln>
              <a:noFill/>
            </a:ln>
            <a:effectLst/>
          </c:spPr>
          <c:invertIfNegative val="0"/>
          <c:cat>
            <c:multiLvlStrRef>
              <c:f>'Graphique 2'!$B$21:$C$30</c:f>
            </c:multiLvlStrRef>
          </c:cat>
          <c:val>
            <c:numRef>
              <c:f>'Graphique 2'!$D$21:$D$30</c:f>
              <c:numCache>
                <c:formatCode>0</c:formatCode>
                <c:ptCount val="10"/>
              </c:numCache>
            </c:numRef>
          </c:val>
          <c:extLst>
            <c:ext xmlns:c16="http://schemas.microsoft.com/office/drawing/2014/chart" uri="{C3380CC4-5D6E-409C-BE32-E72D297353CC}">
              <c16:uniqueId val="{00000000-8117-4B7D-B40C-7E13D4FB00EB}"/>
            </c:ext>
          </c:extLst>
        </c:ser>
        <c:ser>
          <c:idx val="1"/>
          <c:order val="1"/>
          <c:tx>
            <c:strRef>
              <c:f>'Graphique 2'!$E$20</c:f>
              <c:strCache>
                <c:ptCount val="1"/>
              </c:strCache>
            </c:strRef>
          </c:tx>
          <c:spPr>
            <a:solidFill>
              <a:srgbClr val="008270"/>
            </a:solidFill>
            <a:ln>
              <a:solidFill>
                <a:schemeClr val="accent1"/>
              </a:solidFill>
            </a:ln>
            <a:effectLst/>
          </c:spPr>
          <c:invertIfNegative val="0"/>
          <c:cat>
            <c:multiLvlStrRef>
              <c:f>'Graphique 2'!$B$21:$C$30</c:f>
            </c:multiLvlStrRef>
          </c:cat>
          <c:val>
            <c:numRef>
              <c:f>'Graphique 2'!$E$21:$E$30</c:f>
              <c:numCache>
                <c:formatCode>0</c:formatCode>
                <c:ptCount val="10"/>
              </c:numCache>
            </c:numRef>
          </c:val>
          <c:extLst>
            <c:ext xmlns:c16="http://schemas.microsoft.com/office/drawing/2014/chart" uri="{C3380CC4-5D6E-409C-BE32-E72D297353CC}">
              <c16:uniqueId val="{00000001-8117-4B7D-B40C-7E13D4FB00EB}"/>
            </c:ext>
          </c:extLst>
        </c:ser>
        <c:dLbls>
          <c:showLegendKey val="0"/>
          <c:showVal val="0"/>
          <c:showCatName val="0"/>
          <c:showSerName val="0"/>
          <c:showPercent val="0"/>
          <c:showBubbleSize val="0"/>
        </c:dLbls>
        <c:gapWidth val="219"/>
        <c:overlap val="-27"/>
        <c:axId val="195722208"/>
        <c:axId val="195722864"/>
      </c:barChart>
      <c:catAx>
        <c:axId val="19572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195722864"/>
        <c:crosses val="autoZero"/>
        <c:auto val="1"/>
        <c:lblAlgn val="ctr"/>
        <c:lblOffset val="100"/>
        <c:noMultiLvlLbl val="0"/>
      </c:catAx>
      <c:valAx>
        <c:axId val="195722864"/>
        <c:scaling>
          <c:orientation val="minMax"/>
        </c:scaling>
        <c:delete val="0"/>
        <c:axPos val="l"/>
        <c:title>
          <c:tx>
            <c:rich>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r>
                  <a:rPr lang="fr-FR"/>
                  <a:t>En %</a:t>
                </a:r>
              </a:p>
            </c:rich>
          </c:tx>
          <c:layout>
            <c:manualLayout>
              <c:xMode val="edge"/>
              <c:yMode val="edge"/>
              <c:x val="1.6575303824240162E-3"/>
              <c:y val="0.31695396709696427"/>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195722208"/>
        <c:crosses val="autoZero"/>
        <c:crossBetween val="between"/>
      </c:valAx>
      <c:spPr>
        <a:noFill/>
        <a:ln>
          <a:noFill/>
        </a:ln>
        <a:effectLst/>
      </c:spPr>
    </c:plotArea>
    <c:legend>
      <c:legendPos val="b"/>
      <c:layout>
        <c:manualLayout>
          <c:xMode val="edge"/>
          <c:yMode val="edge"/>
          <c:x val="0.38169033881369285"/>
          <c:y val="0.93241899808395512"/>
          <c:w val="0.22940920284633659"/>
          <c:h val="6.7580910708905984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8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408126980819632"/>
          <c:y val="3.0956111111111111E-2"/>
          <c:w val="0.86591873019180365"/>
          <c:h val="0.82446138888888887"/>
        </c:manualLayout>
      </c:layout>
      <c:stockChart>
        <c:ser>
          <c:idx val="0"/>
          <c:order val="0"/>
          <c:spPr>
            <a:ln w="25400" cap="rnd">
              <a:noFill/>
              <a:round/>
            </a:ln>
            <a:effectLst/>
          </c:spPr>
          <c:marker>
            <c:symbol val="circle"/>
            <c:size val="8"/>
            <c:spPr>
              <a:solidFill>
                <a:srgbClr val="008270"/>
              </a:solidFill>
              <a:ln w="12700">
                <a:noFill/>
              </a:ln>
              <a:effectLst/>
            </c:spPr>
          </c:marker>
          <c:cat>
            <c:strRef>
              <c:f>'Graphique 4'!$C$7:$E$7</c:f>
              <c:strCache>
                <c:ptCount val="3"/>
                <c:pt idx="0">
                  <c:v>Fromages</c:v>
                </c:pt>
                <c:pt idx="1">
                  <c:v>Viandes</c:v>
                </c:pt>
                <c:pt idx="2">
                  <c:v>Autres</c:v>
                </c:pt>
              </c:strCache>
            </c:strRef>
          </c:cat>
          <c:val>
            <c:numRef>
              <c:f>'Graphique 4'!$C$8:$E$8</c:f>
              <c:numCache>
                <c:formatCode>General</c:formatCode>
                <c:ptCount val="3"/>
                <c:pt idx="0">
                  <c:v>31.337478982481535</c:v>
                </c:pt>
                <c:pt idx="1">
                  <c:v>-19.313587871468307</c:v>
                </c:pt>
                <c:pt idx="2">
                  <c:v>-13.929202357494219</c:v>
                </c:pt>
              </c:numCache>
            </c:numRef>
          </c:val>
          <c:smooth val="0"/>
          <c:extLst>
            <c:ext xmlns:c16="http://schemas.microsoft.com/office/drawing/2014/chart" uri="{C3380CC4-5D6E-409C-BE32-E72D297353CC}">
              <c16:uniqueId val="{00000000-0284-4B06-ADF9-CD3E01C4C11C}"/>
            </c:ext>
          </c:extLst>
        </c:ser>
        <c:ser>
          <c:idx val="1"/>
          <c:order val="1"/>
          <c:spPr>
            <a:ln w="25400" cap="rnd">
              <a:noFill/>
              <a:round/>
            </a:ln>
            <a:effectLst/>
          </c:spPr>
          <c:marker>
            <c:symbol val="none"/>
          </c:marker>
          <c:cat>
            <c:strRef>
              <c:f>'Graphique 4'!$C$7:$E$7</c:f>
              <c:strCache>
                <c:ptCount val="3"/>
                <c:pt idx="0">
                  <c:v>Fromages</c:v>
                </c:pt>
                <c:pt idx="1">
                  <c:v>Viandes</c:v>
                </c:pt>
                <c:pt idx="2">
                  <c:v>Autres</c:v>
                </c:pt>
              </c:strCache>
            </c:strRef>
          </c:cat>
          <c:val>
            <c:numRef>
              <c:f>'Graphique 4'!$C$9:$E$9</c:f>
              <c:numCache>
                <c:formatCode>General</c:formatCode>
                <c:ptCount val="3"/>
                <c:pt idx="0">
                  <c:v>6.7159024384192634</c:v>
                </c:pt>
                <c:pt idx="1">
                  <c:v>-66.712891630192047</c:v>
                </c:pt>
                <c:pt idx="2">
                  <c:v>-71.061578206094936</c:v>
                </c:pt>
              </c:numCache>
            </c:numRef>
          </c:val>
          <c:smooth val="0"/>
          <c:extLst>
            <c:ext xmlns:c16="http://schemas.microsoft.com/office/drawing/2014/chart" uri="{C3380CC4-5D6E-409C-BE32-E72D297353CC}">
              <c16:uniqueId val="{00000001-0284-4B06-ADF9-CD3E01C4C11C}"/>
            </c:ext>
          </c:extLst>
        </c:ser>
        <c:ser>
          <c:idx val="2"/>
          <c:order val="2"/>
          <c:spPr>
            <a:ln w="25400" cap="rnd">
              <a:noFill/>
              <a:round/>
            </a:ln>
            <a:effectLst/>
          </c:spPr>
          <c:marker>
            <c:symbol val="dot"/>
            <c:size val="3"/>
            <c:spPr>
              <a:solidFill>
                <a:schemeClr val="accent3"/>
              </a:solidFill>
              <a:ln w="9525">
                <a:solidFill>
                  <a:schemeClr val="accent3"/>
                </a:solidFill>
              </a:ln>
              <a:effectLst/>
            </c:spPr>
          </c:marker>
          <c:cat>
            <c:strRef>
              <c:f>'Graphique 4'!$C$7:$E$7</c:f>
              <c:strCache>
                <c:ptCount val="3"/>
                <c:pt idx="0">
                  <c:v>Fromages</c:v>
                </c:pt>
                <c:pt idx="1">
                  <c:v>Viandes</c:v>
                </c:pt>
                <c:pt idx="2">
                  <c:v>Autres</c:v>
                </c:pt>
              </c:strCache>
            </c:strRef>
          </c:cat>
          <c:val>
            <c:numRef>
              <c:f>'Graphique 4'!$C$10:$E$10</c:f>
              <c:numCache>
                <c:formatCode>General</c:formatCode>
                <c:ptCount val="3"/>
                <c:pt idx="0">
                  <c:v>61.445913555862305</c:v>
                </c:pt>
                <c:pt idx="1">
                  <c:v>84.411594489713423</c:v>
                </c:pt>
                <c:pt idx="2">
                  <c:v>158.28669424715036</c:v>
                </c:pt>
              </c:numCache>
            </c:numRef>
          </c:val>
          <c:smooth val="0"/>
          <c:extLst>
            <c:ext xmlns:c16="http://schemas.microsoft.com/office/drawing/2014/chart" uri="{C3380CC4-5D6E-409C-BE32-E72D297353CC}">
              <c16:uniqueId val="{00000002-0284-4B06-ADF9-CD3E01C4C11C}"/>
            </c:ext>
          </c:extLst>
        </c:ser>
        <c:dLbls>
          <c:showLegendKey val="0"/>
          <c:showVal val="0"/>
          <c:showCatName val="0"/>
          <c:showSerName val="0"/>
          <c:showPercent val="0"/>
          <c:showBubbleSize val="0"/>
        </c:dLbls>
        <c:hiLowLines>
          <c:spPr>
            <a:ln w="12700" cap="flat" cmpd="sng" algn="ctr">
              <a:solidFill>
                <a:schemeClr val="tx1">
                  <a:lumMod val="75000"/>
                  <a:lumOff val="25000"/>
                </a:schemeClr>
              </a:solidFill>
              <a:round/>
            </a:ln>
            <a:effectLst/>
          </c:spPr>
        </c:hiLowLines>
        <c:axId val="607940056"/>
        <c:axId val="607937760"/>
      </c:stockChart>
      <c:catAx>
        <c:axId val="607940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50" b="0" i="0" u="none" strike="noStrike" kern="1200" baseline="0">
                <a:solidFill>
                  <a:schemeClr val="tx1"/>
                </a:solidFill>
                <a:latin typeface="Arial Narrow" panose="020B0606020202030204" pitchFamily="34" charset="0"/>
                <a:ea typeface="+mn-ea"/>
                <a:cs typeface="+mn-cs"/>
              </a:defRPr>
            </a:pPr>
            <a:endParaRPr lang="fr-FR"/>
          </a:p>
        </c:txPr>
        <c:crossAx val="607937760"/>
        <c:crosses val="autoZero"/>
        <c:auto val="1"/>
        <c:lblAlgn val="ctr"/>
        <c:lblOffset val="360"/>
        <c:noMultiLvlLbl val="0"/>
      </c:catAx>
      <c:valAx>
        <c:axId val="607937760"/>
        <c:scaling>
          <c:orientation val="minMax"/>
        </c:scaling>
        <c:delete val="0"/>
        <c:axPos val="l"/>
        <c:title>
          <c:tx>
            <c:rich>
              <a:bodyPr rot="-5400000" spcFirstLastPara="1" vertOverflow="ellipsis" vert="horz" wrap="square" anchor="ctr" anchorCtr="1"/>
              <a:lstStyle/>
              <a:p>
                <a:pPr>
                  <a:defRPr sz="1550" b="0" i="0" u="none" strike="noStrike" kern="1200" baseline="0">
                    <a:solidFill>
                      <a:schemeClr val="tx1"/>
                    </a:solidFill>
                    <a:latin typeface="Arial Narrow" panose="020B0606020202030204" pitchFamily="34" charset="0"/>
                    <a:ea typeface="+mn-ea"/>
                    <a:cs typeface="+mn-cs"/>
                  </a:defRPr>
                </a:pPr>
                <a:r>
                  <a:rPr lang="fr-FR"/>
                  <a:t>En % </a:t>
                </a:r>
              </a:p>
            </c:rich>
          </c:tx>
          <c:layout>
            <c:manualLayout>
              <c:xMode val="edge"/>
              <c:yMode val="edge"/>
              <c:x val="0"/>
              <c:y val="0.39155138888888891"/>
            </c:manualLayout>
          </c:layout>
          <c:overlay val="0"/>
          <c:spPr>
            <a:noFill/>
            <a:ln>
              <a:noFill/>
            </a:ln>
            <a:effectLst/>
          </c:spPr>
          <c:txPr>
            <a:bodyPr rot="-5400000" spcFirstLastPara="1" vertOverflow="ellipsis" vert="horz" wrap="square" anchor="ctr" anchorCtr="1"/>
            <a:lstStyle/>
            <a:p>
              <a:pPr>
                <a:defRPr sz="155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defRPr sz="1550" b="0" i="0" u="none" strike="noStrike" kern="1200" baseline="0">
                <a:solidFill>
                  <a:schemeClr val="tx1"/>
                </a:solidFill>
                <a:latin typeface="Arial Narrow" panose="020B0606020202030204" pitchFamily="34" charset="0"/>
                <a:ea typeface="+mn-ea"/>
                <a:cs typeface="+mn-cs"/>
              </a:defRPr>
            </a:pPr>
            <a:endParaRPr lang="fr-FR"/>
          </a:p>
        </c:txPr>
        <c:crossAx val="607940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55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357188</xdr:colOff>
      <xdr:row>6</xdr:row>
      <xdr:rowOff>79375</xdr:rowOff>
    </xdr:from>
    <xdr:to>
      <xdr:col>17</xdr:col>
      <xdr:colOff>640388</xdr:colOff>
      <xdr:row>49</xdr:row>
      <xdr:rowOff>150003</xdr:rowOff>
    </xdr:to>
    <xdr:graphicFrame macro="">
      <xdr:nvGraphicFramePr>
        <xdr:cNvPr id="5" name="Graphique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87</xdr:row>
      <xdr:rowOff>0</xdr:rowOff>
    </xdr:from>
    <xdr:to>
      <xdr:col>16</xdr:col>
      <xdr:colOff>283680</xdr:colOff>
      <xdr:row>113</xdr:row>
      <xdr:rowOff>77678</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415018</xdr:colOff>
      <xdr:row>6</xdr:row>
      <xdr:rowOff>142875</xdr:rowOff>
    </xdr:from>
    <xdr:to>
      <xdr:col>15</xdr:col>
      <xdr:colOff>699748</xdr:colOff>
      <xdr:row>31</xdr:row>
      <xdr:rowOff>127732</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5456465" y="1170215"/>
          <a:ext cx="7693819" cy="42370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500062</xdr:colOff>
      <xdr:row>6</xdr:row>
      <xdr:rowOff>77390</xdr:rowOff>
    </xdr:from>
    <xdr:to>
      <xdr:col>13</xdr:col>
      <xdr:colOff>17446</xdr:colOff>
      <xdr:row>29</xdr:row>
      <xdr:rowOff>23851</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31781" y="2964656"/>
          <a:ext cx="7321931" cy="43041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319086</xdr:colOff>
      <xdr:row>6</xdr:row>
      <xdr:rowOff>87182</xdr:rowOff>
    </xdr:from>
    <xdr:to>
      <xdr:col>12</xdr:col>
      <xdr:colOff>494361</xdr:colOff>
      <xdr:row>27</xdr:row>
      <xdr:rowOff>86732</xdr:rowOff>
    </xdr:to>
    <xdr:graphicFrame macro="">
      <xdr:nvGraphicFramePr>
        <xdr:cNvPr id="6" name="Graphique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et%20447%20FC%20Laure%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 moi"/>
      <sheetName val="Graphique 1"/>
      <sheetName val="Tableau 1"/>
      <sheetName val="Graphique 2"/>
      <sheetName val="Graphique 3"/>
      <sheetName val="Graphique 4"/>
    </sheetNames>
    <sheetDataSet>
      <sheetData sheetId="0" refreshError="1"/>
      <sheetData sheetId="1" refreshError="1"/>
      <sheetData sheetId="2" refreshError="1"/>
      <sheetData sheetId="3" refreshError="1"/>
      <sheetData sheetId="4">
        <row r="10">
          <cell r="C10" t="str">
            <v>Quantité exportée</v>
          </cell>
          <cell r="D10" t="str">
            <v>Prix</v>
          </cell>
          <cell r="E10" t="str">
            <v>Probabilité d'exporter (axe de droite)</v>
          </cell>
        </row>
        <row r="11">
          <cell r="C11">
            <v>46.462611750024621</v>
          </cell>
          <cell r="D11">
            <v>26.87091928249108</v>
          </cell>
          <cell r="E11">
            <v>1.25</v>
          </cell>
        </row>
        <row r="12">
          <cell r="C12">
            <v>-12.322072486220325</v>
          </cell>
          <cell r="D12">
            <v>3.9562550347451264</v>
          </cell>
          <cell r="E12">
            <v>0.25</v>
          </cell>
        </row>
        <row r="13">
          <cell r="C13">
            <v>144.6601698844571</v>
          </cell>
          <cell r="D13">
            <v>54.852056354894721</v>
          </cell>
          <cell r="E13">
            <v>2.1999999999999997</v>
          </cell>
        </row>
      </sheetData>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policy.trade.ec.europa.eu/eu-trade-relationships-country-and-region/negotiations-and-agreements_en" TargetMode="External"/><Relationship Id="rId2" Type="http://schemas.openxmlformats.org/officeDocument/2006/relationships/hyperlink" Target="http://www.cepii.fr/CEPII/fr/publications/wp/abstract.asp?NoDoc=14133" TargetMode="External"/><Relationship Id="rId1" Type="http://schemas.openxmlformats.org/officeDocument/2006/relationships/hyperlink" Target="mailto:Charlotte.emlinger@cepii.fr" TargetMode="External"/><Relationship Id="rId5" Type="http://schemas.openxmlformats.org/officeDocument/2006/relationships/printerSettings" Target="../printerSettings/printerSettings1.bin"/><Relationship Id="rId4" Type="http://schemas.openxmlformats.org/officeDocument/2006/relationships/hyperlink" Target="http://www.cepii.fr/CEPII/fr/publications/lettre/abstract.asp?NoDoc=1418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licy.trade.ec.europa.eu/eu-trade-relationships-country-and-region/negotiations-and-agreements_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cepii.fr/CEPII/fr/publications/wp/abstract.asp?NoDoc=14133"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cepii.fr/CEPII/fr/publications/wp/abstract.asp?NoDoc=141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workbookViewId="0">
      <selection activeCell="O9" sqref="O9"/>
    </sheetView>
  </sheetViews>
  <sheetFormatPr baseColWidth="10" defaultRowHeight="14.25" x14ac:dyDescent="0.45"/>
  <sheetData>
    <row r="1" spans="1:17" ht="15" x14ac:dyDescent="0.45">
      <c r="A1" s="56" t="s">
        <v>43</v>
      </c>
      <c r="B1" s="56"/>
      <c r="C1" s="56"/>
      <c r="D1" s="56"/>
      <c r="E1" s="56"/>
      <c r="F1" s="56"/>
      <c r="G1" s="2"/>
      <c r="H1" s="2"/>
      <c r="I1" s="57"/>
      <c r="J1" s="57"/>
      <c r="K1" s="2"/>
    </row>
    <row r="2" spans="1:17" ht="15" x14ac:dyDescent="0.45">
      <c r="A2" s="3" t="s">
        <v>44</v>
      </c>
      <c r="B2" s="4" t="s">
        <v>45</v>
      </c>
      <c r="C2" s="4"/>
      <c r="D2" s="4"/>
      <c r="E2" s="4"/>
      <c r="F2" s="4"/>
      <c r="G2" s="2"/>
      <c r="H2" s="2"/>
      <c r="I2" s="5"/>
      <c r="J2" s="5"/>
      <c r="K2" s="2"/>
    </row>
    <row r="3" spans="1:17" ht="15.6" customHeight="1" x14ac:dyDescent="0.45">
      <c r="A3" s="3" t="s">
        <v>46</v>
      </c>
      <c r="B3" s="65" t="s">
        <v>80</v>
      </c>
      <c r="C3" s="65"/>
      <c r="D3" s="65"/>
      <c r="E3" s="65"/>
      <c r="F3" s="65"/>
      <c r="G3" s="65"/>
      <c r="H3" s="65"/>
      <c r="I3" s="65"/>
      <c r="J3" s="65"/>
      <c r="K3" s="65"/>
      <c r="L3" s="65"/>
      <c r="M3" s="65"/>
      <c r="N3" s="65"/>
      <c r="O3" s="65"/>
      <c r="P3" s="65"/>
      <c r="Q3" s="65"/>
    </row>
    <row r="4" spans="1:17" ht="15" x14ac:dyDescent="0.45">
      <c r="A4" s="3" t="s">
        <v>47</v>
      </c>
      <c r="B4" s="60" t="s">
        <v>69</v>
      </c>
      <c r="C4" s="61"/>
      <c r="D4" s="61"/>
      <c r="E4" s="61"/>
      <c r="F4" s="61"/>
      <c r="G4" s="61"/>
      <c r="H4" s="62"/>
      <c r="I4" s="62"/>
      <c r="J4" s="62"/>
      <c r="K4" s="2"/>
    </row>
    <row r="5" spans="1:17" ht="15" x14ac:dyDescent="0.45">
      <c r="A5" s="3" t="s">
        <v>48</v>
      </c>
      <c r="B5" s="63" t="s">
        <v>63</v>
      </c>
      <c r="C5" s="64"/>
      <c r="D5" s="64"/>
      <c r="E5" s="64"/>
      <c r="F5" s="64"/>
      <c r="G5" s="64"/>
      <c r="H5" s="64"/>
      <c r="I5" s="64"/>
      <c r="J5" s="64"/>
      <c r="K5" s="64"/>
    </row>
    <row r="6" spans="1:17" ht="15" x14ac:dyDescent="0.45">
      <c r="A6" s="4"/>
      <c r="B6" s="4"/>
      <c r="C6" s="4"/>
      <c r="D6" s="4"/>
      <c r="E6" s="4"/>
      <c r="F6" s="4"/>
      <c r="G6" s="2"/>
      <c r="H6" s="2"/>
      <c r="I6" s="5"/>
      <c r="J6" s="5"/>
      <c r="K6" s="2"/>
    </row>
    <row r="7" spans="1:17" ht="15" x14ac:dyDescent="0.45">
      <c r="A7" s="56" t="s">
        <v>49</v>
      </c>
      <c r="B7" s="56"/>
      <c r="C7" s="56"/>
      <c r="D7" s="56"/>
      <c r="E7" s="56"/>
      <c r="F7" s="56"/>
      <c r="G7" s="2"/>
      <c r="H7" s="2"/>
      <c r="I7" s="57"/>
      <c r="J7" s="57"/>
      <c r="K7" s="2"/>
    </row>
    <row r="8" spans="1:17" ht="15" x14ac:dyDescent="0.45">
      <c r="A8" s="59" t="s">
        <v>64</v>
      </c>
      <c r="B8" s="59"/>
      <c r="C8" s="59"/>
      <c r="D8" s="59"/>
      <c r="E8" s="59"/>
      <c r="F8" s="59"/>
      <c r="G8" s="2"/>
      <c r="H8" s="2"/>
      <c r="I8" s="5"/>
      <c r="J8" s="5"/>
      <c r="K8" s="2"/>
    </row>
    <row r="9" spans="1:17" ht="15" x14ac:dyDescent="0.45">
      <c r="A9" s="58" t="s">
        <v>61</v>
      </c>
      <c r="B9" s="58"/>
      <c r="C9" s="58"/>
      <c r="D9" s="58"/>
      <c r="E9" s="58"/>
      <c r="F9" s="58"/>
      <c r="G9" s="2"/>
      <c r="H9" s="2"/>
      <c r="I9" s="5"/>
      <c r="J9" s="5"/>
      <c r="K9" s="2"/>
    </row>
    <row r="10" spans="1:17" ht="15" x14ac:dyDescent="0.45">
      <c r="A10" s="4" t="s">
        <v>65</v>
      </c>
      <c r="B10" s="6"/>
      <c r="C10" s="4"/>
      <c r="D10" s="4"/>
      <c r="E10" s="4"/>
      <c r="F10" s="4"/>
      <c r="G10" s="2"/>
      <c r="H10" s="2"/>
      <c r="I10" s="5"/>
      <c r="J10" s="5"/>
      <c r="K10" s="2"/>
    </row>
    <row r="11" spans="1:17" ht="15" x14ac:dyDescent="0.45">
      <c r="A11" s="4"/>
      <c r="B11" s="4"/>
      <c r="C11" s="4"/>
      <c r="D11" s="4"/>
      <c r="E11" s="4"/>
      <c r="F11" s="4"/>
      <c r="G11" s="2"/>
      <c r="H11" s="2"/>
      <c r="I11" s="5"/>
      <c r="J11" s="5"/>
      <c r="K11" s="2"/>
    </row>
    <row r="12" spans="1:17" ht="15" x14ac:dyDescent="0.45">
      <c r="A12" s="56" t="s">
        <v>50</v>
      </c>
      <c r="B12" s="56"/>
      <c r="C12" s="56"/>
      <c r="D12" s="56"/>
      <c r="E12" s="56"/>
      <c r="F12" s="56"/>
      <c r="G12" s="2"/>
      <c r="H12" s="2"/>
      <c r="I12" s="57"/>
      <c r="J12" s="57"/>
      <c r="K12" s="2"/>
    </row>
    <row r="13" spans="1:17" ht="15" x14ac:dyDescent="0.45">
      <c r="A13" s="4" t="s">
        <v>51</v>
      </c>
      <c r="B13" s="4"/>
      <c r="C13" s="4"/>
      <c r="D13" s="4"/>
      <c r="E13" s="4"/>
      <c r="F13" s="4"/>
      <c r="G13" s="2"/>
      <c r="H13" s="2"/>
      <c r="I13" s="5"/>
      <c r="J13" s="5"/>
      <c r="K13" s="2"/>
    </row>
  </sheetData>
  <mergeCells count="11">
    <mergeCell ref="A12:F12"/>
    <mergeCell ref="I12:J12"/>
    <mergeCell ref="A9:F9"/>
    <mergeCell ref="A8:F8"/>
    <mergeCell ref="A1:F1"/>
    <mergeCell ref="I1:J1"/>
    <mergeCell ref="B4:J4"/>
    <mergeCell ref="B5:K5"/>
    <mergeCell ref="A7:F7"/>
    <mergeCell ref="I7:J7"/>
    <mergeCell ref="B3:Q3"/>
  </mergeCells>
  <hyperlinks>
    <hyperlink ref="B5" r:id="rId1"/>
    <hyperlink ref="A9:F9" r:id="rId2" display="Emlinger &amp; Latouche (2024)."/>
    <hyperlink ref="A8:F8" r:id="rId3" display="Calculs des autrices à partir du site de la Commission européenne."/>
    <hyperlink ref="B4"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4" zoomScale="60" zoomScaleNormal="60" workbookViewId="0">
      <selection activeCell="T19" sqref="T19"/>
    </sheetView>
  </sheetViews>
  <sheetFormatPr baseColWidth="10" defaultColWidth="11.53125" defaultRowHeight="13.5" x14ac:dyDescent="0.35"/>
  <cols>
    <col min="1" max="1" width="10.796875" style="12" customWidth="1"/>
    <col min="2" max="2" width="16.796875" style="12" customWidth="1"/>
    <col min="3" max="3" width="11.53125" style="12"/>
    <col min="4" max="4" width="12.796875" style="12" customWidth="1"/>
    <col min="5" max="5" width="11.53125" style="12"/>
    <col min="6" max="6" width="13.796875" style="12" customWidth="1"/>
    <col min="7" max="16384" width="11.53125" style="12"/>
  </cols>
  <sheetData>
    <row r="1" spans="1:15" ht="15" x14ac:dyDescent="0.4">
      <c r="A1" s="7" t="s">
        <v>33</v>
      </c>
      <c r="B1" s="66" t="s">
        <v>56</v>
      </c>
      <c r="C1" s="66"/>
      <c r="D1" s="66"/>
      <c r="E1" s="66"/>
      <c r="F1" s="66"/>
      <c r="G1" s="66"/>
      <c r="H1" s="66"/>
      <c r="I1" s="66"/>
      <c r="J1" s="66"/>
      <c r="K1" s="66"/>
      <c r="L1" s="66"/>
    </row>
    <row r="2" spans="1:15" ht="15" x14ac:dyDescent="0.4">
      <c r="A2" s="7" t="s">
        <v>34</v>
      </c>
      <c r="B2" s="66" t="s">
        <v>57</v>
      </c>
      <c r="C2" s="66"/>
      <c r="D2" s="66"/>
      <c r="E2" s="66"/>
      <c r="F2" s="66"/>
      <c r="G2" s="66"/>
      <c r="H2" s="66"/>
      <c r="I2" s="66"/>
      <c r="J2" s="66"/>
      <c r="K2" s="66"/>
      <c r="L2" s="66"/>
    </row>
    <row r="3" spans="1:15" ht="15" customHeight="1" x14ac:dyDescent="0.35">
      <c r="A3" s="1" t="s">
        <v>71</v>
      </c>
      <c r="B3" s="59" t="s">
        <v>59</v>
      </c>
      <c r="C3" s="59"/>
      <c r="D3" s="59"/>
      <c r="E3" s="59"/>
      <c r="F3" s="59"/>
      <c r="G3" s="59"/>
      <c r="H3" s="59"/>
      <c r="I3" s="59"/>
      <c r="J3" s="59"/>
      <c r="K3" s="59"/>
      <c r="L3" s="59"/>
      <c r="M3" s="59"/>
      <c r="N3" s="59"/>
      <c r="O3" s="59"/>
    </row>
    <row r="4" spans="1:15" ht="15.5" customHeight="1" x14ac:dyDescent="0.35">
      <c r="A4" s="8" t="s">
        <v>70</v>
      </c>
      <c r="B4" s="59" t="s">
        <v>58</v>
      </c>
      <c r="C4" s="59"/>
      <c r="D4" s="59"/>
      <c r="E4" s="59"/>
      <c r="F4" s="59"/>
      <c r="G4" s="59"/>
      <c r="H4" s="59"/>
      <c r="I4" s="59"/>
      <c r="J4" s="59"/>
      <c r="K4" s="59"/>
    </row>
    <row r="7" spans="1:15" x14ac:dyDescent="0.35">
      <c r="C7" s="29" t="s">
        <v>8</v>
      </c>
      <c r="D7" s="32" t="s">
        <v>10</v>
      </c>
      <c r="E7" s="32" t="s">
        <v>7</v>
      </c>
      <c r="F7" s="32" t="s">
        <v>6</v>
      </c>
      <c r="G7" s="30" t="s">
        <v>4</v>
      </c>
    </row>
    <row r="8" spans="1:15" x14ac:dyDescent="0.35">
      <c r="B8" s="33" t="s">
        <v>9</v>
      </c>
      <c r="C8" s="34">
        <v>2</v>
      </c>
      <c r="D8" s="34">
        <v>6</v>
      </c>
      <c r="E8" s="34"/>
      <c r="F8" s="34">
        <v>1</v>
      </c>
      <c r="G8" s="34"/>
    </row>
    <row r="9" spans="1:15" x14ac:dyDescent="0.35">
      <c r="B9" s="35" t="s">
        <v>29</v>
      </c>
      <c r="C9" s="26">
        <v>1</v>
      </c>
      <c r="D9" s="26">
        <v>7</v>
      </c>
      <c r="E9" s="26">
        <v>1</v>
      </c>
      <c r="F9" s="26">
        <v>1</v>
      </c>
      <c r="G9" s="26">
        <v>2</v>
      </c>
    </row>
    <row r="10" spans="1:15" x14ac:dyDescent="0.35">
      <c r="B10" s="35" t="s">
        <v>28</v>
      </c>
      <c r="C10" s="26">
        <v>2</v>
      </c>
      <c r="D10" s="26">
        <v>6</v>
      </c>
      <c r="E10" s="26"/>
      <c r="F10" s="26">
        <v>1</v>
      </c>
      <c r="G10" s="26">
        <v>2</v>
      </c>
    </row>
    <row r="11" spans="1:15" x14ac:dyDescent="0.35">
      <c r="B11" s="35" t="s">
        <v>27</v>
      </c>
      <c r="C11" s="26">
        <v>2</v>
      </c>
      <c r="D11" s="26">
        <v>22</v>
      </c>
      <c r="E11" s="26">
        <v>1</v>
      </c>
      <c r="F11" s="26">
        <v>3</v>
      </c>
      <c r="G11" s="26">
        <v>2</v>
      </c>
    </row>
    <row r="12" spans="1:15" x14ac:dyDescent="0.35">
      <c r="B12" s="35" t="s">
        <v>22</v>
      </c>
      <c r="C12" s="26">
        <v>2</v>
      </c>
      <c r="D12" s="26">
        <v>7</v>
      </c>
      <c r="E12" s="26">
        <v>1</v>
      </c>
      <c r="F12" s="26">
        <v>1</v>
      </c>
      <c r="G12" s="26">
        <v>2</v>
      </c>
    </row>
    <row r="13" spans="1:15" x14ac:dyDescent="0.35">
      <c r="B13" s="35" t="s">
        <v>25</v>
      </c>
      <c r="C13" s="26">
        <v>2</v>
      </c>
      <c r="D13" s="26">
        <v>7</v>
      </c>
      <c r="E13" s="26">
        <v>1</v>
      </c>
      <c r="F13" s="26">
        <v>1</v>
      </c>
      <c r="G13" s="26">
        <v>2</v>
      </c>
    </row>
    <row r="14" spans="1:15" x14ac:dyDescent="0.35">
      <c r="B14" s="35" t="s">
        <v>24</v>
      </c>
      <c r="C14" s="26">
        <v>2</v>
      </c>
      <c r="D14" s="26">
        <v>7</v>
      </c>
      <c r="E14" s="26">
        <v>1</v>
      </c>
      <c r="F14" s="26">
        <v>1</v>
      </c>
      <c r="G14" s="26">
        <v>2</v>
      </c>
    </row>
    <row r="15" spans="1:15" x14ac:dyDescent="0.35">
      <c r="B15" s="35" t="s">
        <v>23</v>
      </c>
      <c r="C15" s="26">
        <v>2</v>
      </c>
      <c r="D15" s="26">
        <v>7</v>
      </c>
      <c r="E15" s="26">
        <v>1</v>
      </c>
      <c r="F15" s="26">
        <v>1</v>
      </c>
      <c r="G15" s="26">
        <v>2</v>
      </c>
    </row>
    <row r="16" spans="1:15" x14ac:dyDescent="0.35">
      <c r="B16" s="35" t="s">
        <v>21</v>
      </c>
      <c r="C16" s="26">
        <v>2</v>
      </c>
      <c r="D16" s="26">
        <v>6</v>
      </c>
      <c r="E16" s="26">
        <v>1</v>
      </c>
      <c r="F16" s="26">
        <v>1</v>
      </c>
      <c r="G16" s="26">
        <v>2</v>
      </c>
    </row>
    <row r="17" spans="2:7" x14ac:dyDescent="0.35">
      <c r="B17" s="35" t="s">
        <v>20</v>
      </c>
      <c r="C17" s="26">
        <v>2</v>
      </c>
      <c r="D17" s="26">
        <v>7</v>
      </c>
      <c r="E17" s="26">
        <v>1</v>
      </c>
      <c r="F17" s="26">
        <v>1</v>
      </c>
      <c r="G17" s="26">
        <v>2</v>
      </c>
    </row>
    <row r="18" spans="2:7" x14ac:dyDescent="0.35">
      <c r="B18" s="35" t="s">
        <v>26</v>
      </c>
      <c r="C18" s="26">
        <v>2</v>
      </c>
      <c r="D18" s="26">
        <v>7</v>
      </c>
      <c r="E18" s="26">
        <v>1</v>
      </c>
      <c r="F18" s="26">
        <v>1</v>
      </c>
      <c r="G18" s="26">
        <v>2</v>
      </c>
    </row>
    <row r="19" spans="2:7" x14ac:dyDescent="0.35">
      <c r="B19" s="35" t="s">
        <v>15</v>
      </c>
      <c r="C19" s="26">
        <v>2</v>
      </c>
      <c r="D19" s="26">
        <v>6</v>
      </c>
      <c r="E19" s="26">
        <v>1</v>
      </c>
      <c r="F19" s="26">
        <v>1</v>
      </c>
      <c r="G19" s="26">
        <v>2</v>
      </c>
    </row>
    <row r="20" spans="2:7" x14ac:dyDescent="0.35">
      <c r="B20" s="35" t="s">
        <v>19</v>
      </c>
      <c r="C20" s="26">
        <v>2</v>
      </c>
      <c r="D20" s="26">
        <v>6</v>
      </c>
      <c r="E20" s="26">
        <v>1</v>
      </c>
      <c r="F20" s="26">
        <v>1</v>
      </c>
      <c r="G20" s="26">
        <v>2</v>
      </c>
    </row>
    <row r="21" spans="2:7" x14ac:dyDescent="0.35">
      <c r="B21" s="35" t="s">
        <v>18</v>
      </c>
      <c r="C21" s="26">
        <v>2</v>
      </c>
      <c r="D21" s="26">
        <v>6</v>
      </c>
      <c r="E21" s="26">
        <v>1</v>
      </c>
      <c r="F21" s="26">
        <v>1</v>
      </c>
      <c r="G21" s="26">
        <v>2</v>
      </c>
    </row>
    <row r="22" spans="2:7" x14ac:dyDescent="0.35">
      <c r="B22" s="35" t="s">
        <v>17</v>
      </c>
      <c r="C22" s="26">
        <v>2</v>
      </c>
      <c r="D22" s="26">
        <v>6</v>
      </c>
      <c r="E22" s="26">
        <v>1</v>
      </c>
      <c r="F22" s="26">
        <v>1</v>
      </c>
      <c r="G22" s="26">
        <v>2</v>
      </c>
    </row>
    <row r="23" spans="2:7" x14ac:dyDescent="0.35">
      <c r="B23" s="35" t="s">
        <v>16</v>
      </c>
      <c r="C23" s="26">
        <v>2</v>
      </c>
      <c r="D23" s="26">
        <v>6</v>
      </c>
      <c r="E23" s="26">
        <v>1</v>
      </c>
      <c r="F23" s="26">
        <v>1</v>
      </c>
      <c r="G23" s="26">
        <v>2</v>
      </c>
    </row>
    <row r="24" spans="2:7" x14ac:dyDescent="0.35">
      <c r="B24" s="35" t="s">
        <v>14</v>
      </c>
      <c r="C24" s="26">
        <v>2</v>
      </c>
      <c r="D24" s="26">
        <v>6</v>
      </c>
      <c r="E24" s="26">
        <v>1</v>
      </c>
      <c r="F24" s="26">
        <v>1</v>
      </c>
      <c r="G24" s="26">
        <v>2</v>
      </c>
    </row>
    <row r="25" spans="2:7" x14ac:dyDescent="0.35">
      <c r="B25" s="35" t="s">
        <v>13</v>
      </c>
      <c r="C25" s="26">
        <v>2</v>
      </c>
      <c r="D25" s="26">
        <v>6</v>
      </c>
      <c r="E25" s="26">
        <v>1</v>
      </c>
      <c r="F25" s="26">
        <v>1</v>
      </c>
      <c r="G25" s="26">
        <v>2</v>
      </c>
    </row>
    <row r="26" spans="2:7" x14ac:dyDescent="0.35">
      <c r="B26" s="35" t="s">
        <v>12</v>
      </c>
      <c r="C26" s="26">
        <v>2</v>
      </c>
      <c r="D26" s="26">
        <v>6</v>
      </c>
      <c r="E26" s="26">
        <v>1</v>
      </c>
      <c r="F26" s="26">
        <v>1</v>
      </c>
      <c r="G26" s="26">
        <v>2</v>
      </c>
    </row>
    <row r="27" spans="2:7" x14ac:dyDescent="0.35">
      <c r="B27" s="36" t="s">
        <v>11</v>
      </c>
      <c r="C27" s="21">
        <v>2</v>
      </c>
      <c r="D27" s="21">
        <v>6</v>
      </c>
      <c r="E27" s="21">
        <v>1</v>
      </c>
      <c r="F27" s="21">
        <v>1</v>
      </c>
      <c r="G27" s="21">
        <v>2</v>
      </c>
    </row>
  </sheetData>
  <sortState ref="B10:G29">
    <sortCondition descending="1" ref="B9"/>
  </sortState>
  <mergeCells count="4">
    <mergeCell ref="B1:L1"/>
    <mergeCell ref="B2:L2"/>
    <mergeCell ref="B3:O3"/>
    <mergeCell ref="B4:K4"/>
  </mergeCells>
  <hyperlinks>
    <hyperlink ref="B4:H4" r:id="rId1" display="Calculs des autrices à partir du site de la Commission européenne."/>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C7" sqref="C7"/>
    </sheetView>
  </sheetViews>
  <sheetFormatPr baseColWidth="10" defaultColWidth="11.53125" defaultRowHeight="13.5" x14ac:dyDescent="0.35"/>
  <cols>
    <col min="1" max="1" width="17.1328125" style="12" customWidth="1"/>
    <col min="2" max="2" width="15.796875" style="12" customWidth="1"/>
    <col min="3" max="3" width="11.46484375" style="12" customWidth="1"/>
    <col min="4" max="4" width="18.19921875" style="12" customWidth="1"/>
    <col min="5" max="5" width="17" style="12" customWidth="1"/>
    <col min="6" max="16384" width="11.53125" style="12"/>
  </cols>
  <sheetData>
    <row r="1" spans="1:8" ht="15" x14ac:dyDescent="0.4">
      <c r="A1" s="7" t="s">
        <v>33</v>
      </c>
      <c r="B1" s="66" t="s">
        <v>53</v>
      </c>
      <c r="C1" s="66"/>
      <c r="D1" s="66"/>
      <c r="E1" s="66"/>
      <c r="F1" s="66"/>
      <c r="G1" s="66"/>
      <c r="H1" s="9"/>
    </row>
    <row r="2" spans="1:8" ht="15" x14ac:dyDescent="0.4">
      <c r="A2" s="7" t="s">
        <v>34</v>
      </c>
      <c r="B2" s="66" t="s">
        <v>54</v>
      </c>
      <c r="C2" s="66"/>
      <c r="D2" s="66"/>
      <c r="E2" s="66"/>
      <c r="F2" s="66"/>
      <c r="G2" s="66"/>
      <c r="H2" s="66"/>
    </row>
    <row r="3" spans="1:8" ht="15" x14ac:dyDescent="0.4">
      <c r="A3" s="8" t="s">
        <v>70</v>
      </c>
      <c r="B3" s="71" t="s">
        <v>55</v>
      </c>
      <c r="C3" s="71"/>
      <c r="D3" s="71"/>
      <c r="E3" s="71"/>
      <c r="F3" s="71"/>
      <c r="G3" s="71"/>
      <c r="H3" s="9"/>
    </row>
    <row r="4" spans="1:8" ht="15" x14ac:dyDescent="0.4">
      <c r="A4" s="8"/>
      <c r="B4" s="10"/>
      <c r="C4" s="10"/>
      <c r="D4" s="10"/>
      <c r="E4" s="10"/>
      <c r="F4" s="10"/>
      <c r="G4" s="10"/>
      <c r="H4" s="9"/>
    </row>
    <row r="5" spans="1:8" x14ac:dyDescent="0.35">
      <c r="A5" s="13"/>
    </row>
    <row r="6" spans="1:8" ht="47" customHeight="1" x14ac:dyDescent="0.35">
      <c r="A6" s="14"/>
      <c r="B6" s="67" t="s">
        <v>2</v>
      </c>
      <c r="C6" s="68"/>
      <c r="D6" s="69" t="s">
        <v>3</v>
      </c>
      <c r="E6" s="69" t="s">
        <v>72</v>
      </c>
    </row>
    <row r="7" spans="1:8" x14ac:dyDescent="0.35">
      <c r="A7" s="15"/>
      <c r="B7" s="16" t="s">
        <v>0</v>
      </c>
      <c r="C7" s="17" t="s">
        <v>1</v>
      </c>
      <c r="D7" s="70"/>
      <c r="E7" s="70"/>
    </row>
    <row r="8" spans="1:8" x14ac:dyDescent="0.35">
      <c r="A8" s="18" t="s">
        <v>8</v>
      </c>
      <c r="B8" s="19">
        <v>15</v>
      </c>
      <c r="C8" s="20">
        <v>67</v>
      </c>
      <c r="D8" s="21">
        <v>1850</v>
      </c>
      <c r="E8" s="22">
        <v>8.4324324324324323E-2</v>
      </c>
    </row>
    <row r="9" spans="1:8" x14ac:dyDescent="0.35">
      <c r="A9" s="23" t="s">
        <v>38</v>
      </c>
      <c r="B9" s="24">
        <v>51</v>
      </c>
      <c r="C9" s="25">
        <v>14</v>
      </c>
      <c r="D9" s="26">
        <v>1736</v>
      </c>
      <c r="E9" s="27">
        <v>5.3571428571428568E-2</v>
      </c>
    </row>
    <row r="10" spans="1:8" x14ac:dyDescent="0.35">
      <c r="A10" s="23" t="s">
        <v>6</v>
      </c>
      <c r="B10" s="24">
        <v>21</v>
      </c>
      <c r="C10" s="25">
        <v>25</v>
      </c>
      <c r="D10" s="26">
        <v>1116</v>
      </c>
      <c r="E10" s="27">
        <v>7.9749103942652333E-2</v>
      </c>
    </row>
    <row r="11" spans="1:8" x14ac:dyDescent="0.35">
      <c r="A11" s="23" t="s">
        <v>4</v>
      </c>
      <c r="B11" s="24">
        <v>5</v>
      </c>
      <c r="C11" s="25">
        <v>17</v>
      </c>
      <c r="D11" s="26">
        <v>606</v>
      </c>
      <c r="E11" s="27">
        <v>9.0759075907590761E-2</v>
      </c>
    </row>
    <row r="12" spans="1:8" x14ac:dyDescent="0.35">
      <c r="A12" s="23" t="s">
        <v>7</v>
      </c>
      <c r="B12" s="24">
        <v>7</v>
      </c>
      <c r="C12" s="25"/>
      <c r="D12" s="26">
        <v>339</v>
      </c>
      <c r="E12" s="27">
        <v>7.0796460176991149E-2</v>
      </c>
    </row>
    <row r="13" spans="1:8" x14ac:dyDescent="0.35">
      <c r="A13" s="28" t="s">
        <v>37</v>
      </c>
      <c r="B13" s="29">
        <f>SUM(B10:B12)</f>
        <v>33</v>
      </c>
      <c r="C13" s="30">
        <f>SUM(C10:C12)</f>
        <v>42</v>
      </c>
      <c r="D13" s="31">
        <f>SUM(D10:D12)</f>
        <v>2061</v>
      </c>
      <c r="E13" s="22">
        <v>8.4324324324324323E-2</v>
      </c>
    </row>
  </sheetData>
  <mergeCells count="6">
    <mergeCell ref="B6:C6"/>
    <mergeCell ref="D6:D7"/>
    <mergeCell ref="E6:E7"/>
    <mergeCell ref="B1:G1"/>
    <mergeCell ref="B2:H2"/>
    <mergeCell ref="B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70" zoomScaleNormal="70" workbookViewId="0">
      <selection activeCell="R50" sqref="R50"/>
    </sheetView>
  </sheetViews>
  <sheetFormatPr baseColWidth="10" defaultColWidth="11.53125" defaultRowHeight="13.5" x14ac:dyDescent="0.35"/>
  <cols>
    <col min="1" max="1" width="10.796875" style="12" customWidth="1"/>
    <col min="2" max="2" width="16.1328125" style="12" customWidth="1"/>
    <col min="3" max="3" width="9.19921875" style="12" customWidth="1"/>
    <col min="4" max="4" width="11.46484375" style="12" customWidth="1"/>
    <col min="5" max="16384" width="11.53125" style="12"/>
  </cols>
  <sheetData>
    <row r="1" spans="1:15" ht="15" x14ac:dyDescent="0.4">
      <c r="A1" s="7" t="s">
        <v>33</v>
      </c>
      <c r="B1" s="66" t="s">
        <v>73</v>
      </c>
      <c r="C1" s="66"/>
      <c r="D1" s="66"/>
      <c r="E1" s="66"/>
      <c r="F1" s="66"/>
      <c r="G1" s="66"/>
      <c r="H1" s="66"/>
      <c r="I1" s="66"/>
      <c r="J1" s="66"/>
      <c r="K1" s="66"/>
      <c r="L1" s="66"/>
      <c r="M1" s="66"/>
      <c r="N1" s="66"/>
      <c r="O1" s="66"/>
    </row>
    <row r="2" spans="1:15" ht="15" x14ac:dyDescent="0.4">
      <c r="A2" s="7" t="s">
        <v>34</v>
      </c>
      <c r="B2" s="66" t="s">
        <v>77</v>
      </c>
      <c r="C2" s="66"/>
      <c r="D2" s="66"/>
      <c r="E2" s="66"/>
      <c r="F2" s="66"/>
      <c r="G2" s="66"/>
      <c r="H2" s="66"/>
      <c r="I2" s="66"/>
      <c r="J2" s="66"/>
      <c r="K2" s="66"/>
      <c r="L2" s="66"/>
      <c r="M2" s="66"/>
      <c r="N2" s="66"/>
      <c r="O2" s="66"/>
    </row>
    <row r="3" spans="1:15" ht="21.75" customHeight="1" x14ac:dyDescent="0.35">
      <c r="A3" s="1" t="s">
        <v>71</v>
      </c>
      <c r="B3" s="59" t="s">
        <v>60</v>
      </c>
      <c r="C3" s="59"/>
      <c r="D3" s="59"/>
      <c r="E3" s="59"/>
      <c r="F3" s="59"/>
      <c r="G3" s="59"/>
      <c r="H3" s="59"/>
      <c r="I3" s="59"/>
      <c r="J3" s="59"/>
      <c r="K3" s="59"/>
      <c r="L3" s="59"/>
      <c r="M3" s="59"/>
      <c r="N3" s="59"/>
      <c r="O3" s="59"/>
    </row>
    <row r="4" spans="1:15" ht="15.5" customHeight="1" x14ac:dyDescent="0.35">
      <c r="A4" s="8" t="s">
        <v>70</v>
      </c>
      <c r="B4" s="59" t="s">
        <v>55</v>
      </c>
      <c r="C4" s="59"/>
      <c r="D4" s="59"/>
      <c r="E4" s="59"/>
      <c r="F4" s="59"/>
      <c r="G4" s="59"/>
      <c r="H4" s="59"/>
      <c r="I4" s="59"/>
      <c r="J4" s="59"/>
      <c r="K4" s="59"/>
      <c r="L4" s="59"/>
      <c r="M4" s="59"/>
      <c r="N4" s="59"/>
      <c r="O4" s="59"/>
    </row>
    <row r="5" spans="1:15" s="42" customFormat="1" ht="15.5" customHeight="1" x14ac:dyDescent="0.35">
      <c r="A5" s="8"/>
      <c r="B5" s="54"/>
      <c r="C5" s="51"/>
      <c r="D5" s="51"/>
      <c r="E5" s="51"/>
      <c r="F5" s="51"/>
      <c r="G5" s="51"/>
      <c r="H5" s="51"/>
      <c r="I5" s="51"/>
      <c r="J5" s="51"/>
      <c r="K5" s="51"/>
      <c r="L5" s="51"/>
      <c r="M5" s="51"/>
      <c r="N5" s="51"/>
      <c r="O5" s="51"/>
    </row>
    <row r="6" spans="1:15" x14ac:dyDescent="0.35">
      <c r="G6" s="13"/>
      <c r="H6" s="13"/>
    </row>
    <row r="7" spans="1:15" x14ac:dyDescent="0.35">
      <c r="D7" s="37" t="s">
        <v>39</v>
      </c>
      <c r="E7" s="37" t="s">
        <v>5</v>
      </c>
      <c r="G7" s="46"/>
      <c r="H7" s="46"/>
    </row>
    <row r="8" spans="1:15" x14ac:dyDescent="0.35">
      <c r="B8" s="75" t="s">
        <v>8</v>
      </c>
      <c r="C8" s="34">
        <v>2012</v>
      </c>
      <c r="D8" s="38">
        <v>3.4759584385933399E-2</v>
      </c>
      <c r="E8" s="38">
        <v>0.16850335988282142</v>
      </c>
      <c r="G8" s="46"/>
      <c r="H8" s="46"/>
    </row>
    <row r="9" spans="1:15" x14ac:dyDescent="0.35">
      <c r="B9" s="73"/>
      <c r="C9" s="26">
        <v>2019</v>
      </c>
      <c r="D9" s="27">
        <v>0.19214825426572071</v>
      </c>
      <c r="E9" s="27">
        <v>0.38568365277038813</v>
      </c>
      <c r="G9" s="46"/>
      <c r="H9" s="46"/>
    </row>
    <row r="10" spans="1:15" x14ac:dyDescent="0.35">
      <c r="B10" s="73" t="s">
        <v>38</v>
      </c>
      <c r="C10" s="26">
        <v>2012</v>
      </c>
      <c r="D10" s="27">
        <v>2.0361214429182626E-2</v>
      </c>
      <c r="E10" s="27">
        <v>3.6925211456606613E-2</v>
      </c>
      <c r="G10" s="46"/>
      <c r="H10" s="46"/>
    </row>
    <row r="11" spans="1:15" x14ac:dyDescent="0.35">
      <c r="B11" s="73"/>
      <c r="C11" s="26">
        <v>2019</v>
      </c>
      <c r="D11" s="27">
        <v>3.8403606590300086E-2</v>
      </c>
      <c r="E11" s="27">
        <v>5.0112628535429811E-2</v>
      </c>
      <c r="G11" s="46"/>
      <c r="H11" s="46"/>
    </row>
    <row r="12" spans="1:15" x14ac:dyDescent="0.35">
      <c r="B12" s="73" t="s">
        <v>7</v>
      </c>
      <c r="C12" s="26">
        <v>2012</v>
      </c>
      <c r="D12" s="27">
        <v>1.1082634570665168E-3</v>
      </c>
      <c r="E12" s="27">
        <v>2.8172460117295558E-7</v>
      </c>
      <c r="G12" s="46"/>
      <c r="H12" s="46"/>
    </row>
    <row r="13" spans="1:15" x14ac:dyDescent="0.35">
      <c r="B13" s="73"/>
      <c r="C13" s="26">
        <v>2019</v>
      </c>
      <c r="D13" s="27">
        <v>4.8570986047762462E-3</v>
      </c>
      <c r="E13" s="27">
        <v>1.8573537971546111E-4</v>
      </c>
      <c r="G13" s="46"/>
      <c r="H13" s="46"/>
    </row>
    <row r="14" spans="1:15" x14ac:dyDescent="0.35">
      <c r="B14" s="73" t="s">
        <v>6</v>
      </c>
      <c r="C14" s="26">
        <v>2012</v>
      </c>
      <c r="D14" s="27">
        <v>1.1582918118531595E-2</v>
      </c>
      <c r="E14" s="27">
        <v>1.5018441196422573E-2</v>
      </c>
      <c r="G14" s="46"/>
      <c r="H14" s="46"/>
    </row>
    <row r="15" spans="1:15" x14ac:dyDescent="0.35">
      <c r="B15" s="73"/>
      <c r="C15" s="26">
        <v>2019</v>
      </c>
      <c r="D15" s="27">
        <v>1.6134357780177119E-2</v>
      </c>
      <c r="E15" s="27">
        <v>2.111381508236489E-2</v>
      </c>
      <c r="G15" s="46"/>
      <c r="H15" s="46"/>
    </row>
    <row r="16" spans="1:15" x14ac:dyDescent="0.35">
      <c r="B16" s="73" t="s">
        <v>4</v>
      </c>
      <c r="C16" s="26">
        <v>2012</v>
      </c>
      <c r="D16" s="27">
        <v>3.3019036736832983E-4</v>
      </c>
      <c r="E16" s="27">
        <v>8.5736783540087504E-4</v>
      </c>
      <c r="G16" s="46"/>
      <c r="H16" s="46"/>
    </row>
    <row r="17" spans="2:8" x14ac:dyDescent="0.35">
      <c r="B17" s="74"/>
      <c r="C17" s="21">
        <v>2019</v>
      </c>
      <c r="D17" s="22">
        <v>2.9757723796948552E-3</v>
      </c>
      <c r="E17" s="22">
        <v>2.9310200237181862E-3</v>
      </c>
      <c r="G17" s="13"/>
      <c r="H17" s="13"/>
    </row>
    <row r="18" spans="2:8" x14ac:dyDescent="0.35">
      <c r="B18" s="39"/>
      <c r="D18" s="40"/>
      <c r="E18" s="40"/>
    </row>
    <row r="19" spans="2:8" x14ac:dyDescent="0.35">
      <c r="B19" s="47"/>
      <c r="C19" s="13"/>
      <c r="D19" s="48"/>
      <c r="E19" s="48"/>
      <c r="F19" s="13"/>
    </row>
    <row r="20" spans="2:8" x14ac:dyDescent="0.35">
      <c r="B20" s="13"/>
      <c r="C20" s="13"/>
      <c r="D20" s="14"/>
      <c r="E20" s="14"/>
      <c r="F20" s="13"/>
    </row>
    <row r="21" spans="2:8" x14ac:dyDescent="0.35">
      <c r="B21" s="72"/>
      <c r="C21" s="49"/>
      <c r="D21" s="46"/>
      <c r="E21" s="46"/>
      <c r="F21" s="13"/>
    </row>
    <row r="22" spans="2:8" x14ac:dyDescent="0.35">
      <c r="B22" s="72"/>
      <c r="C22" s="49"/>
      <c r="D22" s="46"/>
      <c r="E22" s="46"/>
      <c r="F22" s="13"/>
    </row>
    <row r="23" spans="2:8" x14ac:dyDescent="0.35">
      <c r="B23" s="72"/>
      <c r="C23" s="49"/>
      <c r="D23" s="46"/>
      <c r="E23" s="46"/>
      <c r="F23" s="13"/>
    </row>
    <row r="24" spans="2:8" x14ac:dyDescent="0.35">
      <c r="B24" s="72"/>
      <c r="C24" s="49"/>
      <c r="D24" s="46"/>
      <c r="E24" s="46"/>
      <c r="F24" s="13"/>
    </row>
    <row r="25" spans="2:8" x14ac:dyDescent="0.35">
      <c r="B25" s="72"/>
      <c r="C25" s="49"/>
      <c r="D25" s="46"/>
      <c r="E25" s="46"/>
      <c r="F25" s="13"/>
    </row>
    <row r="26" spans="2:8" x14ac:dyDescent="0.35">
      <c r="B26" s="72"/>
      <c r="C26" s="49"/>
      <c r="D26" s="46"/>
      <c r="E26" s="46"/>
      <c r="F26" s="13"/>
    </row>
    <row r="27" spans="2:8" x14ac:dyDescent="0.35">
      <c r="B27" s="72"/>
      <c r="C27" s="49"/>
      <c r="D27" s="46"/>
      <c r="E27" s="46"/>
      <c r="F27" s="13"/>
    </row>
    <row r="28" spans="2:8" x14ac:dyDescent="0.35">
      <c r="B28" s="72"/>
      <c r="C28" s="49"/>
      <c r="D28" s="46"/>
      <c r="E28" s="46"/>
      <c r="F28" s="13"/>
    </row>
    <row r="29" spans="2:8" x14ac:dyDescent="0.35">
      <c r="B29" s="72"/>
      <c r="C29" s="49"/>
      <c r="D29" s="46"/>
      <c r="E29" s="46"/>
      <c r="F29" s="13"/>
    </row>
    <row r="30" spans="2:8" x14ac:dyDescent="0.35">
      <c r="B30" s="72"/>
      <c r="C30" s="49"/>
      <c r="D30" s="46"/>
      <c r="E30" s="46"/>
      <c r="F30" s="13"/>
    </row>
    <row r="31" spans="2:8" x14ac:dyDescent="0.35">
      <c r="B31" s="13"/>
      <c r="C31" s="13"/>
      <c r="D31" s="13"/>
      <c r="E31" s="13"/>
      <c r="F31" s="13"/>
    </row>
    <row r="36" spans="8:8" x14ac:dyDescent="0.35">
      <c r="H36" s="13"/>
    </row>
  </sheetData>
  <mergeCells count="14">
    <mergeCell ref="B1:O1"/>
    <mergeCell ref="B2:O2"/>
    <mergeCell ref="B3:O3"/>
    <mergeCell ref="B4:O4"/>
    <mergeCell ref="B16:B17"/>
    <mergeCell ref="B14:B15"/>
    <mergeCell ref="B12:B13"/>
    <mergeCell ref="B10:B11"/>
    <mergeCell ref="B8:B9"/>
    <mergeCell ref="B21:B22"/>
    <mergeCell ref="B23:B24"/>
    <mergeCell ref="B25:B26"/>
    <mergeCell ref="B27:B28"/>
    <mergeCell ref="B29:B3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80" zoomScaleNormal="80" workbookViewId="0">
      <selection activeCell="H32" sqref="H32"/>
    </sheetView>
  </sheetViews>
  <sheetFormatPr baseColWidth="10" defaultColWidth="11.53125" defaultRowHeight="13.5" x14ac:dyDescent="0.35"/>
  <cols>
    <col min="1" max="1" width="16.796875" style="12" customWidth="1"/>
    <col min="2" max="2" width="11.53125" style="12"/>
    <col min="3" max="4" width="23.19921875" style="12" customWidth="1"/>
    <col min="5" max="5" width="16.1328125" style="12" customWidth="1"/>
    <col min="6" max="6" width="18.796875" style="12" customWidth="1"/>
    <col min="7" max="7" width="16.46484375" style="12" customWidth="1"/>
    <col min="8" max="8" width="16.1328125" style="12" customWidth="1"/>
    <col min="9" max="16384" width="11.53125" style="12"/>
  </cols>
  <sheetData>
    <row r="1" spans="1:15" ht="15.5" customHeight="1" x14ac:dyDescent="0.35">
      <c r="A1" s="1" t="s">
        <v>33</v>
      </c>
      <c r="B1" s="77" t="s">
        <v>35</v>
      </c>
      <c r="C1" s="77"/>
      <c r="D1" s="77"/>
      <c r="E1" s="77"/>
      <c r="F1" s="77"/>
      <c r="G1" s="77"/>
      <c r="H1" s="77"/>
      <c r="I1" s="77"/>
      <c r="J1" s="77"/>
      <c r="K1" s="77"/>
      <c r="L1" s="77"/>
    </row>
    <row r="2" spans="1:15" ht="15.5" customHeight="1" x14ac:dyDescent="0.35">
      <c r="A2" s="1" t="s">
        <v>34</v>
      </c>
      <c r="B2" s="77" t="s">
        <v>74</v>
      </c>
      <c r="C2" s="77"/>
      <c r="D2" s="77"/>
      <c r="E2" s="77"/>
      <c r="F2" s="77"/>
      <c r="G2" s="77"/>
      <c r="H2" s="77"/>
      <c r="I2" s="77"/>
      <c r="J2" s="77"/>
      <c r="K2" s="77"/>
      <c r="L2" s="77"/>
    </row>
    <row r="3" spans="1:15" ht="49.25" customHeight="1" x14ac:dyDescent="0.35">
      <c r="A3" s="1" t="s">
        <v>36</v>
      </c>
      <c r="B3" s="78" t="s">
        <v>75</v>
      </c>
      <c r="C3" s="78"/>
      <c r="D3" s="78"/>
      <c r="E3" s="78"/>
      <c r="F3" s="78"/>
      <c r="G3" s="78"/>
      <c r="H3" s="78"/>
      <c r="I3" s="78"/>
      <c r="J3" s="78"/>
      <c r="K3" s="78"/>
      <c r="L3" s="78"/>
      <c r="M3" s="11"/>
      <c r="N3" s="11"/>
      <c r="O3" s="11"/>
    </row>
    <row r="4" spans="1:15" ht="14.45" customHeight="1" x14ac:dyDescent="0.35">
      <c r="A4" s="53" t="s">
        <v>52</v>
      </c>
      <c r="B4" s="79" t="s">
        <v>78</v>
      </c>
      <c r="C4" s="79"/>
      <c r="D4" s="79"/>
      <c r="E4" s="79"/>
      <c r="F4" s="79"/>
      <c r="G4" s="79"/>
      <c r="H4" s="79"/>
      <c r="I4" s="79"/>
      <c r="J4" s="79"/>
      <c r="K4" s="79"/>
      <c r="L4" s="79"/>
      <c r="M4" s="79"/>
    </row>
    <row r="5" spans="1:15" s="42" customFormat="1" ht="14.45" customHeight="1" x14ac:dyDescent="0.35">
      <c r="A5" s="53"/>
      <c r="B5" s="55"/>
      <c r="C5" s="52"/>
      <c r="D5" s="52"/>
      <c r="E5" s="52"/>
      <c r="F5" s="52"/>
      <c r="G5" s="52"/>
      <c r="H5" s="52"/>
      <c r="I5" s="52"/>
      <c r="J5" s="52"/>
      <c r="K5" s="52"/>
      <c r="L5" s="52"/>
      <c r="M5" s="52"/>
    </row>
    <row r="6" spans="1:15" x14ac:dyDescent="0.35">
      <c r="E6" s="76"/>
      <c r="F6" s="76"/>
      <c r="G6" s="76"/>
      <c r="H6" s="76"/>
    </row>
    <row r="7" spans="1:15" ht="44.45" customHeight="1" x14ac:dyDescent="0.35">
      <c r="C7" s="50" t="s">
        <v>40</v>
      </c>
      <c r="D7" s="50" t="s">
        <v>41</v>
      </c>
      <c r="E7" s="43" t="s">
        <v>66</v>
      </c>
    </row>
    <row r="8" spans="1:15" x14ac:dyDescent="0.35">
      <c r="B8" s="33" t="s">
        <v>32</v>
      </c>
      <c r="C8" s="33">
        <v>46.462611750024621</v>
      </c>
      <c r="D8" s="33">
        <v>26.87091928249108</v>
      </c>
      <c r="E8" s="33">
        <f>100*0.0125</f>
        <v>1.25</v>
      </c>
    </row>
    <row r="9" spans="1:15" x14ac:dyDescent="0.35">
      <c r="B9" s="35" t="s">
        <v>67</v>
      </c>
      <c r="C9" s="35">
        <v>-12.322072486220325</v>
      </c>
      <c r="D9" s="35">
        <v>3.9562550347451264</v>
      </c>
      <c r="E9" s="35">
        <f>100*0.0025</f>
        <v>0.25</v>
      </c>
    </row>
    <row r="10" spans="1:15" x14ac:dyDescent="0.35">
      <c r="B10" s="36" t="s">
        <v>68</v>
      </c>
      <c r="C10" s="36">
        <v>144.6601698844571</v>
      </c>
      <c r="D10" s="36">
        <v>54.852056354894721</v>
      </c>
      <c r="E10" s="36">
        <f>100*0.022</f>
        <v>2.1999999999999997</v>
      </c>
    </row>
    <row r="11" spans="1:15" s="41" customFormat="1" x14ac:dyDescent="0.35"/>
    <row r="13" spans="1:15" x14ac:dyDescent="0.35">
      <c r="C13" s="41"/>
      <c r="D13" s="41"/>
      <c r="E13" s="41"/>
    </row>
    <row r="19" spans="3:15" x14ac:dyDescent="0.35">
      <c r="O19" s="40"/>
    </row>
    <row r="24" spans="3:15" x14ac:dyDescent="0.35">
      <c r="C24" s="41"/>
      <c r="D24" s="41"/>
      <c r="E24" s="41"/>
    </row>
  </sheetData>
  <mergeCells count="6">
    <mergeCell ref="E6:F6"/>
    <mergeCell ref="G6:H6"/>
    <mergeCell ref="B1:L1"/>
    <mergeCell ref="B2:L2"/>
    <mergeCell ref="B3:L3"/>
    <mergeCell ref="B4:M4"/>
  </mergeCells>
  <hyperlinks>
    <hyperlink ref="B4" r:id="rId1" display="http://www.cepii.fr/CEPII/fr/publications/wp/abstract.asp?NoDoc=14133"/>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E16" sqref="E16"/>
    </sheetView>
  </sheetViews>
  <sheetFormatPr baseColWidth="10" defaultColWidth="11.53125" defaultRowHeight="13.5" x14ac:dyDescent="0.35"/>
  <cols>
    <col min="1" max="1" width="10.796875" style="12" customWidth="1"/>
    <col min="2" max="16384" width="11.53125" style="12"/>
  </cols>
  <sheetData>
    <row r="1" spans="1:15" ht="15.5" customHeight="1" x14ac:dyDescent="0.35">
      <c r="A1" s="1" t="s">
        <v>33</v>
      </c>
      <c r="B1" s="77" t="s">
        <v>62</v>
      </c>
      <c r="C1" s="77"/>
      <c r="D1" s="77"/>
      <c r="E1" s="77"/>
      <c r="F1" s="77"/>
      <c r="G1" s="77"/>
      <c r="H1" s="77"/>
      <c r="I1" s="77"/>
      <c r="J1" s="77"/>
      <c r="K1" s="77"/>
      <c r="L1" s="77"/>
      <c r="M1" s="77"/>
      <c r="N1" s="77"/>
      <c r="O1" s="77"/>
    </row>
    <row r="2" spans="1:15" ht="15.5" customHeight="1" x14ac:dyDescent="0.35">
      <c r="A2" s="1" t="s">
        <v>34</v>
      </c>
      <c r="B2" s="77" t="s">
        <v>76</v>
      </c>
      <c r="C2" s="77"/>
      <c r="D2" s="77"/>
      <c r="E2" s="77"/>
      <c r="F2" s="77"/>
      <c r="G2" s="77"/>
      <c r="H2" s="77"/>
      <c r="I2" s="77"/>
      <c r="J2" s="77"/>
      <c r="K2" s="77"/>
      <c r="L2" s="77"/>
      <c r="M2" s="77"/>
      <c r="N2" s="77"/>
      <c r="O2" s="77"/>
    </row>
    <row r="3" spans="1:15" ht="32.75" customHeight="1" x14ac:dyDescent="0.35">
      <c r="A3" s="1" t="s">
        <v>36</v>
      </c>
      <c r="B3" s="59" t="s">
        <v>79</v>
      </c>
      <c r="C3" s="59"/>
      <c r="D3" s="59"/>
      <c r="E3" s="59"/>
      <c r="F3" s="59"/>
      <c r="G3" s="59"/>
      <c r="H3" s="59"/>
      <c r="I3" s="59"/>
      <c r="J3" s="59"/>
      <c r="K3" s="59"/>
      <c r="L3" s="59"/>
      <c r="M3" s="59"/>
      <c r="N3" s="59"/>
      <c r="O3" s="59"/>
    </row>
    <row r="4" spans="1:15" s="42" customFormat="1" ht="14.45" customHeight="1" x14ac:dyDescent="0.35">
      <c r="A4" s="53" t="s">
        <v>52</v>
      </c>
      <c r="B4" s="79" t="s">
        <v>78</v>
      </c>
      <c r="C4" s="79"/>
      <c r="D4" s="79"/>
      <c r="E4" s="79"/>
      <c r="F4" s="79"/>
      <c r="G4" s="79"/>
      <c r="H4" s="79"/>
      <c r="I4" s="79"/>
      <c r="J4" s="79"/>
      <c r="K4" s="79"/>
      <c r="L4" s="79"/>
      <c r="M4" s="79"/>
    </row>
    <row r="5" spans="1:15" s="42" customFormat="1" ht="15" customHeight="1" x14ac:dyDescent="0.35">
      <c r="A5" s="8"/>
      <c r="B5" s="45"/>
      <c r="C5" s="44"/>
      <c r="D5" s="44"/>
      <c r="E5" s="44"/>
      <c r="F5" s="44"/>
      <c r="G5" s="44"/>
      <c r="H5" s="44"/>
      <c r="I5" s="44"/>
      <c r="J5" s="44"/>
      <c r="K5" s="44"/>
      <c r="L5" s="44"/>
      <c r="M5" s="44"/>
      <c r="N5" s="44"/>
      <c r="O5" s="44"/>
    </row>
    <row r="7" spans="1:15" x14ac:dyDescent="0.35">
      <c r="C7" s="31" t="s">
        <v>42</v>
      </c>
      <c r="D7" s="31" t="s">
        <v>8</v>
      </c>
      <c r="E7" s="31" t="s">
        <v>4</v>
      </c>
    </row>
    <row r="8" spans="1:15" x14ac:dyDescent="0.35">
      <c r="B8" s="33" t="s">
        <v>32</v>
      </c>
      <c r="C8" s="34">
        <f>100*(EXP(0.2726)-1)</f>
        <v>31.337478982481535</v>
      </c>
      <c r="D8" s="34">
        <f>100*(EXP(-0.2146)-1)</f>
        <v>-19.313587871468307</v>
      </c>
      <c r="E8" s="34">
        <f>100*(EXP(-0.15)-1)</f>
        <v>-13.929202357494219</v>
      </c>
    </row>
    <row r="9" spans="1:15" x14ac:dyDescent="0.35">
      <c r="B9" s="35" t="s">
        <v>30</v>
      </c>
      <c r="C9" s="26">
        <f>100*(EXP(0.065)-1)</f>
        <v>6.7159024384192634</v>
      </c>
      <c r="D9" s="26">
        <f>100*(EXP(-1.1)-1)</f>
        <v>-66.712891630192047</v>
      </c>
      <c r="E9" s="26">
        <f>100*(EXP(0-1.24)-1)</f>
        <v>-71.061578206094936</v>
      </c>
    </row>
    <row r="10" spans="1:15" x14ac:dyDescent="0.35">
      <c r="B10" s="36" t="s">
        <v>31</v>
      </c>
      <c r="C10" s="21">
        <f>100*(EXP(0.479)-1)</f>
        <v>61.445913555862305</v>
      </c>
      <c r="D10" s="21">
        <f>100*(EXP(0.612)-1)</f>
        <v>84.411594489713423</v>
      </c>
      <c r="E10" s="21">
        <f>100*(EXP(0.9489)-1)</f>
        <v>158.28669424715036</v>
      </c>
    </row>
  </sheetData>
  <mergeCells count="4">
    <mergeCell ref="B1:O1"/>
    <mergeCell ref="B2:O2"/>
    <mergeCell ref="B3:O3"/>
    <mergeCell ref="B4:M4"/>
  </mergeCells>
  <hyperlinks>
    <hyperlink ref="B4" r:id="rId1" display="http://www.cepii.fr/CEPII/fr/publications/wp/abstract.asp?NoDoc=14133"/>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 moi</vt:lpstr>
      <vt:lpstr>Graphique 1</vt:lpstr>
      <vt:lpstr>Tableau 1</vt:lpstr>
      <vt:lpstr>Graphique 2</vt:lpstr>
      <vt:lpstr>Graphique 3</vt:lpstr>
      <vt:lpstr>Graphique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Emlinger Charlotte</dc:creator>
  <cp:lastModifiedBy>Boivin Laure</cp:lastModifiedBy>
  <dcterms:created xsi:type="dcterms:W3CDTF">2024-05-14T09:14:37Z</dcterms:created>
  <dcterms:modified xsi:type="dcterms:W3CDTF">2024-06-26T13:34:04Z</dcterms:modified>
</cp:coreProperties>
</file>